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复审" sheetId="9" state="hidden" r:id="rId1"/>
    <sheet name="面试人选名单" sheetId="15" r:id="rId2"/>
  </sheets>
  <definedNames>
    <definedName name="_xlnm._FilterDatabase" localSheetId="0" hidden="1">复审!$A$1:$AH$903</definedName>
    <definedName name="_xlnm.Print_Area" localSheetId="0">复审!$A$1:$T$857</definedName>
    <definedName name="_xlnm.Print_Titles" localSheetId="0">复审!$1:$1</definedName>
    <definedName name="_xlnm._FilterDatabase" localSheetId="1" hidden="1">面试人选名单!$A$2:$G$2</definedName>
    <definedName name="_xlnm.Print_Titles" localSheetId="1">面试人选名单!$1:$2</definedName>
  </definedNames>
  <calcPr calcId="144525"/>
</workbook>
</file>

<file path=xl/sharedStrings.xml><?xml version="1.0" encoding="utf-8"?>
<sst xmlns="http://schemas.openxmlformats.org/spreadsheetml/2006/main" count="15113" uniqueCount="4231">
  <si>
    <t>序号</t>
  </si>
  <si>
    <t>姓名</t>
  </si>
  <si>
    <t>性别</t>
  </si>
  <si>
    <t>民族</t>
  </si>
  <si>
    <t>身份证号</t>
  </si>
  <si>
    <t>毕业学校</t>
  </si>
  <si>
    <t>所学专业</t>
  </si>
  <si>
    <t>学历类别（专科、本科、  研究生）</t>
  </si>
  <si>
    <t>毕业 时间</t>
  </si>
  <si>
    <t>是否师范类</t>
  </si>
  <si>
    <t>报考学科</t>
  </si>
  <si>
    <t>联系方式一</t>
  </si>
  <si>
    <t>联系方式二</t>
  </si>
  <si>
    <t>小组代码</t>
  </si>
  <si>
    <t>教师资格证类型</t>
  </si>
  <si>
    <t>考场号</t>
  </si>
  <si>
    <t>准考证号</t>
  </si>
  <si>
    <t xml:space="preserve">交表号 </t>
  </si>
  <si>
    <t>中小学语文和小学数学抽签</t>
  </si>
  <si>
    <t>学科号</t>
  </si>
  <si>
    <t>代码</t>
  </si>
  <si>
    <t>sc</t>
  </si>
  <si>
    <t>身份证号查重</t>
  </si>
  <si>
    <t>准考证号查重</t>
  </si>
  <si>
    <t>学校名称</t>
  </si>
  <si>
    <t>是否免考</t>
  </si>
  <si>
    <t>是否已报</t>
  </si>
  <si>
    <t>未报号</t>
  </si>
  <si>
    <t>表号查重</t>
  </si>
  <si>
    <t>面试时间</t>
  </si>
  <si>
    <t>笔试准考证号</t>
  </si>
  <si>
    <t>所在小组</t>
  </si>
  <si>
    <t>资格证网报</t>
  </si>
  <si>
    <t>提取时间</t>
  </si>
  <si>
    <t>詹先奎</t>
  </si>
  <si>
    <t>男</t>
  </si>
  <si>
    <t>汉族</t>
  </si>
  <si>
    <t>42032419930104053X</t>
  </si>
  <si>
    <t>初中数学</t>
  </si>
  <si>
    <t>18040662431</t>
  </si>
  <si>
    <t>15342706293</t>
  </si>
  <si>
    <t>2020zxzl</t>
  </si>
  <si>
    <t>13020010101828</t>
  </si>
  <si>
    <t>初中初中数学</t>
  </si>
  <si>
    <t>周乐乐</t>
  </si>
  <si>
    <t>女</t>
  </si>
  <si>
    <t>420324199802215422</t>
  </si>
  <si>
    <t>17683996768</t>
  </si>
  <si>
    <t>18571356382</t>
  </si>
  <si>
    <t>13020010102921</t>
  </si>
  <si>
    <t>N</t>
  </si>
  <si>
    <t>杨婷</t>
  </si>
  <si>
    <t>420324199711101024</t>
  </si>
  <si>
    <t>17671135201</t>
  </si>
  <si>
    <t>15172306727</t>
  </si>
  <si>
    <t>13020021002625</t>
  </si>
  <si>
    <t>吴佳丽</t>
  </si>
  <si>
    <t>420324199612081021</t>
  </si>
  <si>
    <t>18772915255</t>
  </si>
  <si>
    <t>15629619993</t>
  </si>
  <si>
    <t>13020031302504</t>
  </si>
  <si>
    <t>无无</t>
  </si>
  <si>
    <t>邹雅伶</t>
  </si>
  <si>
    <t>420324199609240546</t>
  </si>
  <si>
    <t>18772292093</t>
  </si>
  <si>
    <t>13035252789</t>
  </si>
  <si>
    <t>13020031302620</t>
  </si>
  <si>
    <t>张本莉</t>
  </si>
  <si>
    <t>500234199702103703</t>
  </si>
  <si>
    <t>13983959419</t>
  </si>
  <si>
    <t>13594226602</t>
  </si>
  <si>
    <t>13020031302708</t>
  </si>
  <si>
    <t>唐丽</t>
  </si>
  <si>
    <t>420323199602032027</t>
  </si>
  <si>
    <t>18671190013</t>
  </si>
  <si>
    <t>15334248902</t>
  </si>
  <si>
    <t>13020031302711</t>
  </si>
  <si>
    <t>庹玲</t>
  </si>
  <si>
    <t>420324199609190083</t>
  </si>
  <si>
    <t>15334248852</t>
  </si>
  <si>
    <t>15571155735</t>
  </si>
  <si>
    <t>13020031302725</t>
  </si>
  <si>
    <t>马金梅</t>
  </si>
  <si>
    <t>500236199609280660</t>
  </si>
  <si>
    <t>13350344412</t>
  </si>
  <si>
    <t>15084334330</t>
  </si>
  <si>
    <t>13020284603626</t>
  </si>
  <si>
    <t>陈凤</t>
  </si>
  <si>
    <t>420324199105100064</t>
  </si>
  <si>
    <t>初中英语</t>
  </si>
  <si>
    <t>15172381368</t>
  </si>
  <si>
    <t/>
  </si>
  <si>
    <t>13030010201729</t>
  </si>
  <si>
    <t>高中英语</t>
  </si>
  <si>
    <t>王艺</t>
  </si>
  <si>
    <t>420324198901260021</t>
  </si>
  <si>
    <t>13986906850</t>
  </si>
  <si>
    <t>13030031303215</t>
  </si>
  <si>
    <t>吴岩松</t>
  </si>
  <si>
    <t>420324199708300014</t>
  </si>
  <si>
    <t>13007122978</t>
  </si>
  <si>
    <t>15272281167</t>
  </si>
  <si>
    <t>13030031303307</t>
  </si>
  <si>
    <t>高婷婷</t>
  </si>
  <si>
    <t>612427199111190029</t>
  </si>
  <si>
    <t>15191543878</t>
  </si>
  <si>
    <t>13030031303507</t>
  </si>
  <si>
    <t>刘丽萍</t>
  </si>
  <si>
    <t>420324199704220527</t>
  </si>
  <si>
    <t>15727080623</t>
  </si>
  <si>
    <t>18772983938</t>
  </si>
  <si>
    <t>13030031303524</t>
  </si>
  <si>
    <t>王晓</t>
  </si>
  <si>
    <t>420324199801041029</t>
  </si>
  <si>
    <t>初中化学</t>
  </si>
  <si>
    <t>18827557330</t>
  </si>
  <si>
    <t>17771194179</t>
  </si>
  <si>
    <t>13080031304405</t>
  </si>
  <si>
    <t>余涛</t>
  </si>
  <si>
    <t>420324199812083857</t>
  </si>
  <si>
    <t>15072980395</t>
  </si>
  <si>
    <t>13080134204015</t>
  </si>
  <si>
    <t>甘妮</t>
  </si>
  <si>
    <t>420324199610091023</t>
  </si>
  <si>
    <t>小学语文</t>
  </si>
  <si>
    <t>18871949553</t>
  </si>
  <si>
    <t>18日下午一组</t>
  </si>
  <si>
    <t>22010010501208</t>
  </si>
  <si>
    <t>小学小学语文</t>
  </si>
  <si>
    <t>吴阳</t>
  </si>
  <si>
    <t>420324199607103468</t>
  </si>
  <si>
    <t>15927574553</t>
  </si>
  <si>
    <t>22010010501518</t>
  </si>
  <si>
    <t>谢咪咪</t>
  </si>
  <si>
    <t>42032419970401386X</t>
  </si>
  <si>
    <t>18314796155</t>
  </si>
  <si>
    <t>15335967000</t>
  </si>
  <si>
    <t>22010010502507</t>
  </si>
  <si>
    <t>刘晓琳</t>
  </si>
  <si>
    <t>42032419980512426X</t>
  </si>
  <si>
    <t>15926935572</t>
  </si>
  <si>
    <t>18772811023</t>
  </si>
  <si>
    <t>22010010502525</t>
  </si>
  <si>
    <t>李秀丽</t>
  </si>
  <si>
    <t>420325199905243326</t>
  </si>
  <si>
    <t>18154393449</t>
  </si>
  <si>
    <t>22010010503029</t>
  </si>
  <si>
    <t>王小姝</t>
  </si>
  <si>
    <t>420324199807113468</t>
  </si>
  <si>
    <t>18871908877</t>
  </si>
  <si>
    <t>18日上午二组</t>
  </si>
  <si>
    <t>22010010503521</t>
  </si>
  <si>
    <t>余爽</t>
  </si>
  <si>
    <t>420324199610234266</t>
  </si>
  <si>
    <t>15927468936</t>
  </si>
  <si>
    <t>15926156200</t>
  </si>
  <si>
    <t>22010010503604</t>
  </si>
  <si>
    <t>陈培培</t>
  </si>
  <si>
    <t>420324199402161947</t>
  </si>
  <si>
    <t>15102794727</t>
  </si>
  <si>
    <t>22010010504109</t>
  </si>
  <si>
    <t>张琼</t>
  </si>
  <si>
    <t>420324199611182787</t>
  </si>
  <si>
    <t>13636238516</t>
  </si>
  <si>
    <t>15071625155</t>
  </si>
  <si>
    <t>22010031200120</t>
  </si>
  <si>
    <t>陈琪</t>
  </si>
  <si>
    <t>420324199612047165</t>
  </si>
  <si>
    <t>15098082719</t>
  </si>
  <si>
    <t>15926935419</t>
  </si>
  <si>
    <t>22010031200201</t>
  </si>
  <si>
    <t>李智</t>
  </si>
  <si>
    <t>420322199709095128</t>
  </si>
  <si>
    <t>15098017662</t>
  </si>
  <si>
    <t>13972477122</t>
  </si>
  <si>
    <t>18日上午一组</t>
  </si>
  <si>
    <t>22010031200206</t>
  </si>
  <si>
    <t>洪香君</t>
  </si>
  <si>
    <t>420324199701172769</t>
  </si>
  <si>
    <t>15971846532</t>
  </si>
  <si>
    <t>15897880721</t>
  </si>
  <si>
    <t>18日下午二组</t>
  </si>
  <si>
    <t>22010031200210</t>
  </si>
  <si>
    <t>林晓雨</t>
  </si>
  <si>
    <t>420324199906140023</t>
  </si>
  <si>
    <t>15872289851</t>
  </si>
  <si>
    <t>13886819939</t>
  </si>
  <si>
    <t>22010031200214</t>
  </si>
  <si>
    <t>蔡晓侣</t>
  </si>
  <si>
    <t>420324199412112786</t>
  </si>
  <si>
    <t>13164179972</t>
  </si>
  <si>
    <t>22010031200216</t>
  </si>
  <si>
    <t>邵依娇</t>
  </si>
  <si>
    <t>420324199610030060</t>
  </si>
  <si>
    <t>17671702201</t>
  </si>
  <si>
    <t>22010031200220</t>
  </si>
  <si>
    <t>乐璐瑶</t>
  </si>
  <si>
    <t>420324200107224648</t>
  </si>
  <si>
    <t>18772045162</t>
  </si>
  <si>
    <t>18772852848</t>
  </si>
  <si>
    <t>17日下午一组</t>
  </si>
  <si>
    <t>22010031200225</t>
  </si>
  <si>
    <t>李遥</t>
  </si>
  <si>
    <t>420324199310114262</t>
  </si>
  <si>
    <t>18772959665</t>
  </si>
  <si>
    <t>22010031200321</t>
  </si>
  <si>
    <t>杨润鑫</t>
  </si>
  <si>
    <t>420324199611202776</t>
  </si>
  <si>
    <t>15172370183</t>
  </si>
  <si>
    <t>13165637599</t>
  </si>
  <si>
    <t>17日下午二组</t>
  </si>
  <si>
    <t>22010031200327</t>
  </si>
  <si>
    <t>无小学语文</t>
  </si>
  <si>
    <t>吕倩</t>
  </si>
  <si>
    <t>420324199802155423</t>
  </si>
  <si>
    <t>18371927490</t>
  </si>
  <si>
    <t>22010031200329</t>
  </si>
  <si>
    <t>郑静</t>
  </si>
  <si>
    <t>420324199901131929</t>
  </si>
  <si>
    <t>13997846605</t>
  </si>
  <si>
    <t>22010031200402</t>
  </si>
  <si>
    <t>谭玲玲</t>
  </si>
  <si>
    <t>420324200001136826</t>
  </si>
  <si>
    <t>15172297962</t>
  </si>
  <si>
    <t>15172292957</t>
  </si>
  <si>
    <t>22010031200411</t>
  </si>
  <si>
    <t>无语文</t>
  </si>
  <si>
    <t>郭鑫</t>
  </si>
  <si>
    <t>420324199707240064</t>
  </si>
  <si>
    <t>18772775714</t>
  </si>
  <si>
    <t>15971916227</t>
  </si>
  <si>
    <t>22010031200416</t>
  </si>
  <si>
    <t>乔珊珊</t>
  </si>
  <si>
    <t>420324199508083465</t>
  </si>
  <si>
    <t>18271850371</t>
  </si>
  <si>
    <t>22010031200417</t>
  </si>
  <si>
    <t>魏金梅</t>
  </si>
  <si>
    <t>420324199806292425</t>
  </si>
  <si>
    <t>17610105608</t>
  </si>
  <si>
    <t>22010031200425</t>
  </si>
  <si>
    <t>王宇</t>
  </si>
  <si>
    <t>420324199912191011</t>
  </si>
  <si>
    <t>18371963830</t>
  </si>
  <si>
    <t>13165631512</t>
  </si>
  <si>
    <t>22010031200502</t>
  </si>
  <si>
    <t>刘欢欢</t>
  </si>
  <si>
    <t>420324199805056826</t>
  </si>
  <si>
    <t>15897881334</t>
  </si>
  <si>
    <t>22010031200507</t>
  </si>
  <si>
    <t>邹金莲</t>
  </si>
  <si>
    <t>420324199806042426</t>
  </si>
  <si>
    <t>13257284984</t>
  </si>
  <si>
    <t>22010031200508</t>
  </si>
  <si>
    <t>汪洋</t>
  </si>
  <si>
    <t>420324199901013869</t>
  </si>
  <si>
    <t>13733563292</t>
  </si>
  <si>
    <t>17798251387</t>
  </si>
  <si>
    <t>22010031200513</t>
  </si>
  <si>
    <t>王建丰</t>
  </si>
  <si>
    <t>420323199806074931</t>
  </si>
  <si>
    <t>15586935556</t>
  </si>
  <si>
    <t>22010031200519</t>
  </si>
  <si>
    <t>柯梦</t>
  </si>
  <si>
    <t>420324199711062766</t>
  </si>
  <si>
    <t>15997800025</t>
  </si>
  <si>
    <t>15071625769</t>
  </si>
  <si>
    <t>22010031200527</t>
  </si>
  <si>
    <t>闫煜钦</t>
  </si>
  <si>
    <t>420324199210180043</t>
  </si>
  <si>
    <t>15897860093</t>
  </si>
  <si>
    <t>13872792266</t>
  </si>
  <si>
    <t>22010031200610</t>
  </si>
  <si>
    <t>何松</t>
  </si>
  <si>
    <t>420324199804300516</t>
  </si>
  <si>
    <t>18164196844</t>
  </si>
  <si>
    <t>13636249805</t>
  </si>
  <si>
    <t>22010031200701</t>
  </si>
  <si>
    <t>余晓泉</t>
  </si>
  <si>
    <t>420303199306102021</t>
  </si>
  <si>
    <t>15272298715</t>
  </si>
  <si>
    <t>15071594228</t>
  </si>
  <si>
    <t>22010031200801</t>
  </si>
  <si>
    <t>汤杜娟</t>
  </si>
  <si>
    <t>420324199807091027</t>
  </si>
  <si>
    <t>18872896563</t>
  </si>
  <si>
    <t>17657582192</t>
  </si>
  <si>
    <t>22010031200805</t>
  </si>
  <si>
    <t>陈勇</t>
  </si>
  <si>
    <t>42032419971117715X</t>
  </si>
  <si>
    <t>15271384824</t>
  </si>
  <si>
    <t>22010031200826</t>
  </si>
  <si>
    <t>李文杰</t>
  </si>
  <si>
    <t>420324198908040064</t>
  </si>
  <si>
    <t>13227607227</t>
  </si>
  <si>
    <t>19986506630</t>
  </si>
  <si>
    <t>22010031200827</t>
  </si>
  <si>
    <t>徐敏</t>
  </si>
  <si>
    <t>420321199704300026</t>
  </si>
  <si>
    <t>13659839981</t>
  </si>
  <si>
    <t>22010031200918</t>
  </si>
  <si>
    <t>贺婷婷</t>
  </si>
  <si>
    <t>420324199608145424</t>
  </si>
  <si>
    <t>15272272805</t>
  </si>
  <si>
    <t>13147126986</t>
  </si>
  <si>
    <t>22010031200920</t>
  </si>
  <si>
    <t>彭慧慧</t>
  </si>
  <si>
    <t>420324200106107167</t>
  </si>
  <si>
    <t>15771091960</t>
  </si>
  <si>
    <t>22010031201028</t>
  </si>
  <si>
    <t>张青青</t>
  </si>
  <si>
    <t>420324199807087167</t>
  </si>
  <si>
    <t>18772913447</t>
  </si>
  <si>
    <t>22010031201103</t>
  </si>
  <si>
    <t>李健</t>
  </si>
  <si>
    <t>420324199801090525</t>
  </si>
  <si>
    <t>13617194681</t>
  </si>
  <si>
    <t>13797481839</t>
  </si>
  <si>
    <t>22010031201106</t>
  </si>
  <si>
    <t>刘晓红</t>
  </si>
  <si>
    <t>420324199407020043</t>
  </si>
  <si>
    <t>15586998260</t>
  </si>
  <si>
    <t>13477998880</t>
  </si>
  <si>
    <t>22010031201119</t>
  </si>
  <si>
    <t>杨梅</t>
  </si>
  <si>
    <t>420322199901152727</t>
  </si>
  <si>
    <t>18671676205</t>
  </si>
  <si>
    <t>22010031201125</t>
  </si>
  <si>
    <t>黄焱</t>
  </si>
  <si>
    <t>420324199901217167</t>
  </si>
  <si>
    <t>17371931978</t>
  </si>
  <si>
    <t>22010031201128</t>
  </si>
  <si>
    <t>付东宇</t>
  </si>
  <si>
    <t>420324199911121919</t>
  </si>
  <si>
    <t>15926157739</t>
  </si>
  <si>
    <t>22010031201215</t>
  </si>
  <si>
    <t>李兴玲</t>
  </si>
  <si>
    <t>420324199503266844</t>
  </si>
  <si>
    <t>15872730134</t>
  </si>
  <si>
    <t>13429979436</t>
  </si>
  <si>
    <t>22010031201218</t>
  </si>
  <si>
    <t>柯以</t>
  </si>
  <si>
    <t>420324199701052804</t>
  </si>
  <si>
    <t>15897839497</t>
  </si>
  <si>
    <t>18772808236</t>
  </si>
  <si>
    <t>22010031201228</t>
  </si>
  <si>
    <t>郭彩钰</t>
  </si>
  <si>
    <t>420324199909191926</t>
  </si>
  <si>
    <t>15807288602</t>
  </si>
  <si>
    <t>22010031201313</t>
  </si>
  <si>
    <t>李珍</t>
  </si>
  <si>
    <t>420323199602153128</t>
  </si>
  <si>
    <t>18271438239</t>
  </si>
  <si>
    <t>18040579520</t>
  </si>
  <si>
    <t>22010031201321</t>
  </si>
  <si>
    <t>许彩艳</t>
  </si>
  <si>
    <t>42032419971117192X</t>
  </si>
  <si>
    <t>15571930718</t>
  </si>
  <si>
    <t>17671801997</t>
  </si>
  <si>
    <t>22010031201325</t>
  </si>
  <si>
    <t>毛汇梅</t>
  </si>
  <si>
    <t>420324199912120029</t>
  </si>
  <si>
    <t>15907280337</t>
  </si>
  <si>
    <t>15549962713</t>
  </si>
  <si>
    <t>22010031201326</t>
  </si>
  <si>
    <t>幼师语文</t>
  </si>
  <si>
    <t>柏艳</t>
  </si>
  <si>
    <t>420324199605232768</t>
  </si>
  <si>
    <t>15926182206</t>
  </si>
  <si>
    <t>18772983533</t>
  </si>
  <si>
    <t>22010031201328</t>
  </si>
  <si>
    <t>杨婷婷</t>
  </si>
  <si>
    <t>420324199006200529</t>
  </si>
  <si>
    <t>15346606222</t>
  </si>
  <si>
    <t>18696190855</t>
  </si>
  <si>
    <t>22010031201329</t>
  </si>
  <si>
    <t>王欣嘉</t>
  </si>
  <si>
    <t>420323199911123723</t>
  </si>
  <si>
    <t>17364184260</t>
  </si>
  <si>
    <t>22010031201403</t>
  </si>
  <si>
    <t>贡丹丹</t>
  </si>
  <si>
    <t>420324199505174628</t>
  </si>
  <si>
    <t>13872781220</t>
  </si>
  <si>
    <t>18871908118</t>
  </si>
  <si>
    <t>22010031201504</t>
  </si>
  <si>
    <t>杨睿</t>
  </si>
  <si>
    <t>420323199608022823</t>
  </si>
  <si>
    <t>13687219361</t>
  </si>
  <si>
    <t>15347272152</t>
  </si>
  <si>
    <t>22010031201505</t>
  </si>
  <si>
    <t>王双凤</t>
  </si>
  <si>
    <t>420321199211280020</t>
  </si>
  <si>
    <t>15997801280</t>
  </si>
  <si>
    <t>15271388832</t>
  </si>
  <si>
    <t>22010031201524</t>
  </si>
  <si>
    <t>柯彩霞</t>
  </si>
  <si>
    <t>420324199711282769</t>
  </si>
  <si>
    <t>15272969226</t>
  </si>
  <si>
    <t>22010031201525</t>
  </si>
  <si>
    <t>李晓丽</t>
  </si>
  <si>
    <t>420324199111161920</t>
  </si>
  <si>
    <t>15816438103</t>
  </si>
  <si>
    <t>13636218398</t>
  </si>
  <si>
    <t>22010031201527</t>
  </si>
  <si>
    <t>邓碧江</t>
  </si>
  <si>
    <t>420324199904157526</t>
  </si>
  <si>
    <t>13733570360</t>
  </si>
  <si>
    <t>22010031201605</t>
  </si>
  <si>
    <t>姚东豫</t>
  </si>
  <si>
    <t>420324199903071026</t>
  </si>
  <si>
    <t>17362401865</t>
  </si>
  <si>
    <t>22010031201609</t>
  </si>
  <si>
    <t>曾璐璐</t>
  </si>
  <si>
    <t>420324199812032769</t>
  </si>
  <si>
    <t>15997807619</t>
  </si>
  <si>
    <t>22010031201610</t>
  </si>
  <si>
    <t>陈婷</t>
  </si>
  <si>
    <t>420324199311136527</t>
  </si>
  <si>
    <t>15872750449</t>
  </si>
  <si>
    <t>13636238238</t>
  </si>
  <si>
    <t>22010031201614</t>
  </si>
  <si>
    <t>刘微</t>
  </si>
  <si>
    <t>420323199803177249</t>
  </si>
  <si>
    <t>17386533163</t>
  </si>
  <si>
    <t>18772242630</t>
  </si>
  <si>
    <t>22010031201714</t>
  </si>
  <si>
    <t>龙蓉蓉</t>
  </si>
  <si>
    <t>420324199806301029</t>
  </si>
  <si>
    <t>15586977133</t>
  </si>
  <si>
    <t>18772929835</t>
  </si>
  <si>
    <t>22010031201715</t>
  </si>
  <si>
    <t>王娟</t>
  </si>
  <si>
    <t>420324199707031924</t>
  </si>
  <si>
    <t>15671918207</t>
  </si>
  <si>
    <t>15549941241</t>
  </si>
  <si>
    <t>22010031201720</t>
  </si>
  <si>
    <t>唐娅菲</t>
  </si>
  <si>
    <t>420324199512301525</t>
  </si>
  <si>
    <t>13429892765</t>
  </si>
  <si>
    <t>22010031201724</t>
  </si>
  <si>
    <t>李华健</t>
  </si>
  <si>
    <t>420324199701264620</t>
  </si>
  <si>
    <t>17771181892</t>
  </si>
  <si>
    <t>13277266654</t>
  </si>
  <si>
    <t>22010031201801</t>
  </si>
  <si>
    <t>孟明星</t>
  </si>
  <si>
    <t>420324199707171927</t>
  </si>
  <si>
    <t>15171382597</t>
  </si>
  <si>
    <t>22010031201807</t>
  </si>
  <si>
    <t>石晨晨</t>
  </si>
  <si>
    <t>420521199905211522</t>
  </si>
  <si>
    <t>18872022621</t>
  </si>
  <si>
    <t>13451266442</t>
  </si>
  <si>
    <t>22010031201811</t>
  </si>
  <si>
    <t>吴婷婷</t>
  </si>
  <si>
    <t>420324199702241965</t>
  </si>
  <si>
    <t>18772930520</t>
  </si>
  <si>
    <t>13581377226</t>
  </si>
  <si>
    <t>22010031201816</t>
  </si>
  <si>
    <t>李晨</t>
  </si>
  <si>
    <t>420324199805025421</t>
  </si>
  <si>
    <t>15172304956</t>
  </si>
  <si>
    <t>15871101713</t>
  </si>
  <si>
    <t>22010031201821</t>
  </si>
  <si>
    <t>沈阳</t>
  </si>
  <si>
    <t>420324199612142779</t>
  </si>
  <si>
    <t>19971672551</t>
  </si>
  <si>
    <t>22010031201825</t>
  </si>
  <si>
    <t>胡享享</t>
  </si>
  <si>
    <t>420324199403182766</t>
  </si>
  <si>
    <t>15897846243</t>
  </si>
  <si>
    <t>22010031201827</t>
  </si>
  <si>
    <t>胡辉</t>
  </si>
  <si>
    <t>420323199710182815</t>
  </si>
  <si>
    <t>16607281018</t>
  </si>
  <si>
    <t>13733579639</t>
  </si>
  <si>
    <t>22010031201903</t>
  </si>
  <si>
    <t>敖金萍</t>
  </si>
  <si>
    <t>420324199508150525</t>
  </si>
  <si>
    <t>18372565508</t>
  </si>
  <si>
    <t>15586453628</t>
  </si>
  <si>
    <t>22010031201919</t>
  </si>
  <si>
    <t>陈芯瑶</t>
  </si>
  <si>
    <t>420324199712010060</t>
  </si>
  <si>
    <t>15586440701</t>
  </si>
  <si>
    <t>22010031202011</t>
  </si>
  <si>
    <t>凌双</t>
  </si>
  <si>
    <t>42032419940517054X</t>
  </si>
  <si>
    <t>18727451977</t>
  </si>
  <si>
    <t>16608635893</t>
  </si>
  <si>
    <t>22010031202020</t>
  </si>
  <si>
    <t>全春华</t>
  </si>
  <si>
    <t>612428199403230420</t>
  </si>
  <si>
    <t>18391525186</t>
  </si>
  <si>
    <t>22010031202103</t>
  </si>
  <si>
    <t>李玉琳</t>
  </si>
  <si>
    <t>420323199709177226</t>
  </si>
  <si>
    <t>18372680073</t>
  </si>
  <si>
    <t>18186771265</t>
  </si>
  <si>
    <t>22010031202104</t>
  </si>
  <si>
    <t>江丽萍</t>
  </si>
  <si>
    <t>420324199701011041</t>
  </si>
  <si>
    <t>13972813387</t>
  </si>
  <si>
    <t>13147246199</t>
  </si>
  <si>
    <t>22010031202201</t>
  </si>
  <si>
    <t>熊静</t>
  </si>
  <si>
    <t>420324199311290524</t>
  </si>
  <si>
    <t>15586958152</t>
  </si>
  <si>
    <t>15897833506</t>
  </si>
  <si>
    <t>22010031202220</t>
  </si>
  <si>
    <t>柏敏</t>
  </si>
  <si>
    <t>420324199710062764</t>
  </si>
  <si>
    <t>17671814362</t>
  </si>
  <si>
    <t>22010031202230</t>
  </si>
  <si>
    <t>陈梅</t>
  </si>
  <si>
    <t>420324199706140520</t>
  </si>
  <si>
    <t>15098095430</t>
  </si>
  <si>
    <t>22010031202318</t>
  </si>
  <si>
    <t>曾慧</t>
  </si>
  <si>
    <t>420321199711133828</t>
  </si>
  <si>
    <t>15697193009</t>
  </si>
  <si>
    <t>22010031202321</t>
  </si>
  <si>
    <t>许可</t>
  </si>
  <si>
    <t>420324199908090023</t>
  </si>
  <si>
    <t>15071610529</t>
  </si>
  <si>
    <t>22010031202324</t>
  </si>
  <si>
    <t>郭钰琪</t>
  </si>
  <si>
    <t>420324199911040043</t>
  </si>
  <si>
    <t>13677195252</t>
  </si>
  <si>
    <t>13508675252</t>
  </si>
  <si>
    <t>22010031202330</t>
  </si>
  <si>
    <t>胡蝶</t>
  </si>
  <si>
    <t>420324199902280029</t>
  </si>
  <si>
    <t>13972450581</t>
  </si>
  <si>
    <t>15871100418</t>
  </si>
  <si>
    <t>22010031202401</t>
  </si>
  <si>
    <t>张亚男</t>
  </si>
  <si>
    <t>420323199602133426</t>
  </si>
  <si>
    <t>15971914524</t>
  </si>
  <si>
    <t>22010031202424</t>
  </si>
  <si>
    <t>惠钰莹</t>
  </si>
  <si>
    <t>420324199711033463</t>
  </si>
  <si>
    <t>13593760027</t>
  </si>
  <si>
    <t>15327976267</t>
  </si>
  <si>
    <t>22010031202509</t>
  </si>
  <si>
    <t>王成臣</t>
  </si>
  <si>
    <t>420324199711176165</t>
  </si>
  <si>
    <t>18674179077</t>
  </si>
  <si>
    <t>22010031202524</t>
  </si>
  <si>
    <t>卢鑫</t>
  </si>
  <si>
    <t>420324199511075431</t>
  </si>
  <si>
    <t>18189158296</t>
  </si>
  <si>
    <t>22010031202604</t>
  </si>
  <si>
    <t>朱珊珊</t>
  </si>
  <si>
    <t>420324200008211526</t>
  </si>
  <si>
    <t>17771924669</t>
  </si>
  <si>
    <t>15172272352</t>
  </si>
  <si>
    <t>22010031202608</t>
  </si>
  <si>
    <t>万思雨</t>
  </si>
  <si>
    <t>420324199808161023</t>
  </si>
  <si>
    <t>15571435582</t>
  </si>
  <si>
    <t>15586467318</t>
  </si>
  <si>
    <t>22010031202613</t>
  </si>
  <si>
    <t>钟悦</t>
  </si>
  <si>
    <t>420324199812290047</t>
  </si>
  <si>
    <t>13997815449</t>
  </si>
  <si>
    <t>13451243924</t>
  </si>
  <si>
    <t>22010031202616</t>
  </si>
  <si>
    <t>凌丽</t>
  </si>
  <si>
    <t>420324199109080523</t>
  </si>
  <si>
    <t>18271616171</t>
  </si>
  <si>
    <t>22010031202622</t>
  </si>
  <si>
    <t>陈淑萍</t>
  </si>
  <si>
    <t>420321199602253126</t>
  </si>
  <si>
    <t>15872716852</t>
  </si>
  <si>
    <t>18971903804</t>
  </si>
  <si>
    <t>22010031202624</t>
  </si>
  <si>
    <t>周锐</t>
  </si>
  <si>
    <t>420323199806017515</t>
  </si>
  <si>
    <t>18372693124</t>
  </si>
  <si>
    <t>13636264262</t>
  </si>
  <si>
    <t>22010031202627</t>
  </si>
  <si>
    <t>张梦豪</t>
  </si>
  <si>
    <t>420324199703114263</t>
  </si>
  <si>
    <t>18772903803</t>
  </si>
  <si>
    <t>18772883660</t>
  </si>
  <si>
    <t>22010031202705</t>
  </si>
  <si>
    <t>冯丹丹</t>
  </si>
  <si>
    <t>420324199805121923</t>
  </si>
  <si>
    <t>15271415248</t>
  </si>
  <si>
    <t>22010031202708</t>
  </si>
  <si>
    <t>刘茜</t>
  </si>
  <si>
    <t>420324199710213163</t>
  </si>
  <si>
    <t>13720106448</t>
  </si>
  <si>
    <t>22010031202709</t>
  </si>
  <si>
    <t>袁金鑫</t>
  </si>
  <si>
    <t>612430199602010027</t>
  </si>
  <si>
    <t>18392853067</t>
  </si>
  <si>
    <t>22010031202710</t>
  </si>
  <si>
    <t>方丹</t>
  </si>
  <si>
    <t>420324199706204627</t>
  </si>
  <si>
    <t>15872745590</t>
  </si>
  <si>
    <t>17786697076</t>
  </si>
  <si>
    <t>22010031202711</t>
  </si>
  <si>
    <t>420324199803051925</t>
  </si>
  <si>
    <t>15972222063</t>
  </si>
  <si>
    <t>22010031202722</t>
  </si>
  <si>
    <t>明星</t>
  </si>
  <si>
    <t>420324199710074626</t>
  </si>
  <si>
    <t>13451146798</t>
  </si>
  <si>
    <t>22010031202723</t>
  </si>
  <si>
    <t>罗杨</t>
  </si>
  <si>
    <t>420324199803150026</t>
  </si>
  <si>
    <t>18871930091</t>
  </si>
  <si>
    <t>22010031202727</t>
  </si>
  <si>
    <t>蔡文雯</t>
  </si>
  <si>
    <t>420324199207125828</t>
  </si>
  <si>
    <t>13207269335</t>
  </si>
  <si>
    <t>13593717701</t>
  </si>
  <si>
    <t>22010031202810</t>
  </si>
  <si>
    <t>高少林</t>
  </si>
  <si>
    <t>420324199608180510</t>
  </si>
  <si>
    <t>13260612436</t>
  </si>
  <si>
    <t>22010031202813</t>
  </si>
  <si>
    <t>刘鑫</t>
  </si>
  <si>
    <t>420324199610064623</t>
  </si>
  <si>
    <t>13972115982</t>
  </si>
  <si>
    <t>22010031202814</t>
  </si>
  <si>
    <t>任星月</t>
  </si>
  <si>
    <t>420324199908131921</t>
  </si>
  <si>
    <t>15897858767</t>
  </si>
  <si>
    <t>22010031202822</t>
  </si>
  <si>
    <t>尚萌萌</t>
  </si>
  <si>
    <t>420324199906180041</t>
  </si>
  <si>
    <t>13177452128</t>
  </si>
  <si>
    <t>18371167811</t>
  </si>
  <si>
    <t>22010031202928</t>
  </si>
  <si>
    <t>袁雪琦</t>
  </si>
  <si>
    <t>420325199807301529</t>
  </si>
  <si>
    <t>17607139472</t>
  </si>
  <si>
    <t>17671270956</t>
  </si>
  <si>
    <t>22010031203003</t>
  </si>
  <si>
    <t>鲁雅杰</t>
  </si>
  <si>
    <t>420324199909044627</t>
  </si>
  <si>
    <t>18572508678</t>
  </si>
  <si>
    <t>15271415057</t>
  </si>
  <si>
    <t>22010031203004</t>
  </si>
  <si>
    <t>石靖</t>
  </si>
  <si>
    <t>420324199501013528</t>
  </si>
  <si>
    <t>15271380735</t>
  </si>
  <si>
    <t>22010031203005</t>
  </si>
  <si>
    <t>凌青霞</t>
  </si>
  <si>
    <t>420324199903210524</t>
  </si>
  <si>
    <t>18107203868</t>
  </si>
  <si>
    <t>22010031203009</t>
  </si>
  <si>
    <t>王婷婷</t>
  </si>
  <si>
    <t>612427199711131823</t>
  </si>
  <si>
    <t>18329555093</t>
  </si>
  <si>
    <t>18291543793</t>
  </si>
  <si>
    <t>22010031203016</t>
  </si>
  <si>
    <t>夏芳</t>
  </si>
  <si>
    <t>420324199709021949</t>
  </si>
  <si>
    <t>15872708352</t>
  </si>
  <si>
    <t>22010031203026</t>
  </si>
  <si>
    <t>刘丽</t>
  </si>
  <si>
    <t>420323199711062049</t>
  </si>
  <si>
    <t>15897883022</t>
  </si>
  <si>
    <t>13597887131</t>
  </si>
  <si>
    <t>22010031203101</t>
  </si>
  <si>
    <t>许燕</t>
  </si>
  <si>
    <t>420321199507154429</t>
  </si>
  <si>
    <t>13971936504</t>
  </si>
  <si>
    <t>13277192926</t>
  </si>
  <si>
    <t>22010031203108</t>
  </si>
  <si>
    <t>童晓玲</t>
  </si>
  <si>
    <t>420324199608052762</t>
  </si>
  <si>
    <t>15571903094</t>
  </si>
  <si>
    <t>13264893388</t>
  </si>
  <si>
    <t>22010031203109</t>
  </si>
  <si>
    <t>王世米</t>
  </si>
  <si>
    <t>420324199302113454</t>
  </si>
  <si>
    <t>17671116086</t>
  </si>
  <si>
    <t>22010031203115</t>
  </si>
  <si>
    <t>曾婷婷</t>
  </si>
  <si>
    <t>420324199901294664</t>
  </si>
  <si>
    <t>13612858331</t>
  </si>
  <si>
    <t>22010031203119</t>
  </si>
  <si>
    <t>闵蕊</t>
  </si>
  <si>
    <t>420324199806147180</t>
  </si>
  <si>
    <t>18871984089</t>
  </si>
  <si>
    <t>22010031203124</t>
  </si>
  <si>
    <t>周念</t>
  </si>
  <si>
    <t>500237199810031128</t>
  </si>
  <si>
    <t>19115233011</t>
  </si>
  <si>
    <t>18423241161</t>
  </si>
  <si>
    <t>22010031203125</t>
  </si>
  <si>
    <t>孟心愿</t>
  </si>
  <si>
    <t>420324199407256849</t>
  </si>
  <si>
    <t>13407287107</t>
  </si>
  <si>
    <t>18588660620</t>
  </si>
  <si>
    <t>22010031203208</t>
  </si>
  <si>
    <t>龚钰</t>
  </si>
  <si>
    <t>420324199708157166</t>
  </si>
  <si>
    <t>18371929443</t>
  </si>
  <si>
    <t>18995932148</t>
  </si>
  <si>
    <t>22010031203216</t>
  </si>
  <si>
    <t>刘灵瑶</t>
  </si>
  <si>
    <t>420323199706121243</t>
  </si>
  <si>
    <t>18086451372</t>
  </si>
  <si>
    <t>22010031203221</t>
  </si>
  <si>
    <t>朱梦蕾</t>
  </si>
  <si>
    <t>420324199402031966</t>
  </si>
  <si>
    <t>15997839597</t>
  </si>
  <si>
    <t>13597857837</t>
  </si>
  <si>
    <t>22010031203223</t>
  </si>
  <si>
    <t>何学文</t>
  </si>
  <si>
    <t>420324199703010018</t>
  </si>
  <si>
    <t>17693236960</t>
  </si>
  <si>
    <t>22010031203301</t>
  </si>
  <si>
    <t>董硕</t>
  </si>
  <si>
    <t>420322199905160011</t>
  </si>
  <si>
    <t>17386540709</t>
  </si>
  <si>
    <t>22010031203302</t>
  </si>
  <si>
    <t>张晓帆</t>
  </si>
  <si>
    <t>420324199707140020</t>
  </si>
  <si>
    <t>18871932896</t>
  </si>
  <si>
    <t>18186673831</t>
  </si>
  <si>
    <t>22010031203303</t>
  </si>
  <si>
    <t>黄晨晨</t>
  </si>
  <si>
    <t>420324199711041025</t>
  </si>
  <si>
    <t>15571415971</t>
  </si>
  <si>
    <t>22010031203304</t>
  </si>
  <si>
    <t>李学艳</t>
  </si>
  <si>
    <t>420324199603216828</t>
  </si>
  <si>
    <t>13797820545</t>
  </si>
  <si>
    <t>15172304919</t>
  </si>
  <si>
    <t>22010031203314</t>
  </si>
  <si>
    <t>叶艳</t>
  </si>
  <si>
    <t>420324199908144626</t>
  </si>
  <si>
    <t>17683947243</t>
  </si>
  <si>
    <t>15272278098</t>
  </si>
  <si>
    <t>22010031203320</t>
  </si>
  <si>
    <t>瞿诗梅</t>
  </si>
  <si>
    <t>420324199207183868</t>
  </si>
  <si>
    <t>13042763212</t>
  </si>
  <si>
    <t>18062175890</t>
  </si>
  <si>
    <t>22010031203407</t>
  </si>
  <si>
    <t>陈曦</t>
  </si>
  <si>
    <t>420324199701261024</t>
  </si>
  <si>
    <t>13085261828</t>
  </si>
  <si>
    <t>22010031203517</t>
  </si>
  <si>
    <t>赵淼</t>
  </si>
  <si>
    <t>420324199804040021</t>
  </si>
  <si>
    <t>15171383231</t>
  </si>
  <si>
    <t>22010031203524</t>
  </si>
  <si>
    <t>丁慧慧</t>
  </si>
  <si>
    <t>420321199903290027</t>
  </si>
  <si>
    <t>18772956645</t>
  </si>
  <si>
    <t>15972573058</t>
  </si>
  <si>
    <t>22010031203525</t>
  </si>
  <si>
    <t>刘良娟</t>
  </si>
  <si>
    <t>420324199401127165</t>
  </si>
  <si>
    <t>15586957583</t>
  </si>
  <si>
    <t>13197271580</t>
  </si>
  <si>
    <t>22010031203603</t>
  </si>
  <si>
    <t>秦文静</t>
  </si>
  <si>
    <t>42032419990219004X</t>
  </si>
  <si>
    <t>15872741597</t>
  </si>
  <si>
    <t>22010031203605</t>
  </si>
  <si>
    <t>王蕊</t>
  </si>
  <si>
    <t>420321199809031125</t>
  </si>
  <si>
    <t>15571975895</t>
  </si>
  <si>
    <t>14760003044</t>
  </si>
  <si>
    <t>22010031203617</t>
  </si>
  <si>
    <t>阮淑莹</t>
  </si>
  <si>
    <t>420321199910230022</t>
  </si>
  <si>
    <t>15871080757</t>
  </si>
  <si>
    <t>22010031203624</t>
  </si>
  <si>
    <t>汤素雅</t>
  </si>
  <si>
    <t>420324199705241020</t>
  </si>
  <si>
    <t>13986896405</t>
  </si>
  <si>
    <t>13862212513</t>
  </si>
  <si>
    <t>22010031203712</t>
  </si>
  <si>
    <t>周晓艳</t>
  </si>
  <si>
    <t>420324199902174621</t>
  </si>
  <si>
    <t>19971666297</t>
  </si>
  <si>
    <t>15997837635</t>
  </si>
  <si>
    <t>22010031203715</t>
  </si>
  <si>
    <t>杨媛媛</t>
  </si>
  <si>
    <t>420324199807021926</t>
  </si>
  <si>
    <t>18871983554</t>
  </si>
  <si>
    <t>17371128567</t>
  </si>
  <si>
    <t>22010031203723</t>
  </si>
  <si>
    <t>任正洋</t>
  </si>
  <si>
    <t>420324199708140030</t>
  </si>
  <si>
    <t>15629519865</t>
  </si>
  <si>
    <t>15871745303</t>
  </si>
  <si>
    <t>22010031203801</t>
  </si>
  <si>
    <t>陈丽</t>
  </si>
  <si>
    <t>420324199806216166</t>
  </si>
  <si>
    <t>15171370159</t>
  </si>
  <si>
    <t>18186775270</t>
  </si>
  <si>
    <t>22010031203802</t>
  </si>
  <si>
    <t>邓章林</t>
  </si>
  <si>
    <t>420324199610206812</t>
  </si>
  <si>
    <t>15327972156</t>
  </si>
  <si>
    <t>22010031203811</t>
  </si>
  <si>
    <t>戴雨霖</t>
  </si>
  <si>
    <t>420324199910261522</t>
  </si>
  <si>
    <t>15872702661</t>
  </si>
  <si>
    <t>22010031203822</t>
  </si>
  <si>
    <t>曹林</t>
  </si>
  <si>
    <t>612427199505270611</t>
  </si>
  <si>
    <t>15829853392</t>
  </si>
  <si>
    <t>22010031203824</t>
  </si>
  <si>
    <t>党薇薇</t>
  </si>
  <si>
    <t>420324199606034261</t>
  </si>
  <si>
    <t>18372621343</t>
  </si>
  <si>
    <t>13477998798</t>
  </si>
  <si>
    <t>22010031203830</t>
  </si>
  <si>
    <t>陈玉姣</t>
  </si>
  <si>
    <t>420322199911023320</t>
  </si>
  <si>
    <t>15972586775</t>
  </si>
  <si>
    <t>15071579450</t>
  </si>
  <si>
    <t>22010031203908</t>
  </si>
  <si>
    <t>崔玲玲</t>
  </si>
  <si>
    <t>420324199612120027</t>
  </si>
  <si>
    <t>13006343772</t>
  </si>
  <si>
    <t>15377273189</t>
  </si>
  <si>
    <t>22010031203910</t>
  </si>
  <si>
    <t>叶绪萍</t>
  </si>
  <si>
    <t>612427199208100923</t>
  </si>
  <si>
    <t>13630221564</t>
  </si>
  <si>
    <t>18710899526</t>
  </si>
  <si>
    <t>22010031203919</t>
  </si>
  <si>
    <t>刘泓豆</t>
  </si>
  <si>
    <t>420324199808110023</t>
  </si>
  <si>
    <t>13635716877</t>
  </si>
  <si>
    <t>22010031203922</t>
  </si>
  <si>
    <t>彭紫玲</t>
  </si>
  <si>
    <t>420324199903150023</t>
  </si>
  <si>
    <t>15172251755</t>
  </si>
  <si>
    <t>22010031203928</t>
  </si>
  <si>
    <t>高大为</t>
  </si>
  <si>
    <t>420321199608052114</t>
  </si>
  <si>
    <t>15971903412</t>
  </si>
  <si>
    <t>15377252546</t>
  </si>
  <si>
    <t>22010031204013</t>
  </si>
  <si>
    <t>汪飞</t>
  </si>
  <si>
    <t>61242719971121141X</t>
  </si>
  <si>
    <t>13679152273</t>
  </si>
  <si>
    <t>18891557495</t>
  </si>
  <si>
    <t>22010031204021</t>
  </si>
  <si>
    <t>朱睿</t>
  </si>
  <si>
    <t>420322199602252429</t>
  </si>
  <si>
    <t>18872031079</t>
  </si>
  <si>
    <t>22010031204025</t>
  </si>
  <si>
    <t>余淇</t>
  </si>
  <si>
    <t>420324199510100025</t>
  </si>
  <si>
    <t>15871114566</t>
  </si>
  <si>
    <t>22010031204101</t>
  </si>
  <si>
    <t>陈蕊</t>
  </si>
  <si>
    <t>420324199908214620</t>
  </si>
  <si>
    <t>18696057931</t>
  </si>
  <si>
    <t>22010031204114</t>
  </si>
  <si>
    <t>夏斌</t>
  </si>
  <si>
    <t>420322199611156615</t>
  </si>
  <si>
    <t>15707291251</t>
  </si>
  <si>
    <t>15072919809</t>
  </si>
  <si>
    <t>22010031204122</t>
  </si>
  <si>
    <t>侯明丹</t>
  </si>
  <si>
    <t>500237199808180087</t>
  </si>
  <si>
    <t>18623092161</t>
  </si>
  <si>
    <t>22010031204201</t>
  </si>
  <si>
    <t>刘星</t>
  </si>
  <si>
    <t>420324199002121049</t>
  </si>
  <si>
    <t>15527953775</t>
  </si>
  <si>
    <t>15897833885</t>
  </si>
  <si>
    <t>22010031204202</t>
  </si>
  <si>
    <t>李美璠</t>
  </si>
  <si>
    <t>420324200003235414</t>
  </si>
  <si>
    <t>15671909727</t>
  </si>
  <si>
    <t>17671810710</t>
  </si>
  <si>
    <t>22010031204205</t>
  </si>
  <si>
    <t>徐凡</t>
  </si>
  <si>
    <t>420324199404170521</t>
  </si>
  <si>
    <t>18898265086</t>
  </si>
  <si>
    <t>15172305361</t>
  </si>
  <si>
    <t>22010031204209</t>
  </si>
  <si>
    <t>计友雪</t>
  </si>
  <si>
    <t>回族</t>
  </si>
  <si>
    <t>420322199611263023</t>
  </si>
  <si>
    <t>15671201611</t>
  </si>
  <si>
    <t>13168736067</t>
  </si>
  <si>
    <t>22010031204211</t>
  </si>
  <si>
    <t>曹珍珍</t>
  </si>
  <si>
    <t>420324199409017163</t>
  </si>
  <si>
    <t>18772201503</t>
  </si>
  <si>
    <t>15971911265</t>
  </si>
  <si>
    <t>22010031204218</t>
  </si>
  <si>
    <t>任静</t>
  </si>
  <si>
    <t>420324199512084620</t>
  </si>
  <si>
    <t>18271877068</t>
  </si>
  <si>
    <t>22010031204219</t>
  </si>
  <si>
    <t>徐可</t>
  </si>
  <si>
    <t>420324199606050069</t>
  </si>
  <si>
    <t>15527862521</t>
  </si>
  <si>
    <t>13636232859</t>
  </si>
  <si>
    <t>22010031204324</t>
  </si>
  <si>
    <t>吴倩</t>
  </si>
  <si>
    <t>420324199707151926</t>
  </si>
  <si>
    <t>15172294603</t>
  </si>
  <si>
    <t>22010031204329</t>
  </si>
  <si>
    <t>小学语文  美术</t>
  </si>
  <si>
    <t>陈哲</t>
  </si>
  <si>
    <t>152104199810194617</t>
  </si>
  <si>
    <t>18995945251</t>
  </si>
  <si>
    <t>22010031204430</t>
  </si>
  <si>
    <t>肖炜</t>
  </si>
  <si>
    <t>42032419991017682X</t>
  </si>
  <si>
    <t>15897880934</t>
  </si>
  <si>
    <t>15897830372</t>
  </si>
  <si>
    <t>22010031204509</t>
  </si>
  <si>
    <t>肖塘</t>
  </si>
  <si>
    <t>420324199712100517</t>
  </si>
  <si>
    <t>18995948739</t>
  </si>
  <si>
    <t>22010031204517</t>
  </si>
  <si>
    <t>李锐</t>
  </si>
  <si>
    <t>420324199808061030</t>
  </si>
  <si>
    <t>15997811672</t>
  </si>
  <si>
    <t>15391682689</t>
  </si>
  <si>
    <t>22010031204523</t>
  </si>
  <si>
    <t>杨添姣</t>
  </si>
  <si>
    <t>420324199206032769</t>
  </si>
  <si>
    <t>13297156266</t>
  </si>
  <si>
    <t>15971891657</t>
  </si>
  <si>
    <t>22010031204605</t>
  </si>
  <si>
    <t>邵梦召</t>
  </si>
  <si>
    <t>420324199705075827</t>
  </si>
  <si>
    <t>17786324056</t>
  </si>
  <si>
    <t>22010031204606</t>
  </si>
  <si>
    <t>郭松</t>
  </si>
  <si>
    <t>420324199605051916</t>
  </si>
  <si>
    <t>18942178196</t>
  </si>
  <si>
    <t>17786324449</t>
  </si>
  <si>
    <t>22010031204623</t>
  </si>
  <si>
    <t>杨桂梅</t>
  </si>
  <si>
    <t>420324199012045422</t>
  </si>
  <si>
    <t>18502724595</t>
  </si>
  <si>
    <t>18671967000</t>
  </si>
  <si>
    <t>22010031204629</t>
  </si>
  <si>
    <t>罗惠文</t>
  </si>
  <si>
    <t>420324199405270022</t>
  </si>
  <si>
    <t>18772775995</t>
  </si>
  <si>
    <t>18871977307</t>
  </si>
  <si>
    <t>22010031204630</t>
  </si>
  <si>
    <t>洪程程</t>
  </si>
  <si>
    <t>420324199510300027</t>
  </si>
  <si>
    <t>15172269339</t>
  </si>
  <si>
    <t>22010031204703</t>
  </si>
  <si>
    <t>余娟娟</t>
  </si>
  <si>
    <t>420324199711171946</t>
  </si>
  <si>
    <t>13035286308</t>
  </si>
  <si>
    <t>15971849869</t>
  </si>
  <si>
    <t>22010031204727</t>
  </si>
  <si>
    <t>明霞</t>
  </si>
  <si>
    <t>420324199009082820</t>
  </si>
  <si>
    <t>13593717951</t>
  </si>
  <si>
    <t>15071581314</t>
  </si>
  <si>
    <t>22010031204801</t>
  </si>
  <si>
    <t>吴莹莹</t>
  </si>
  <si>
    <t>420322199612136026</t>
  </si>
  <si>
    <t>18942176078</t>
  </si>
  <si>
    <t>15872733883</t>
  </si>
  <si>
    <t>22010031204802</t>
  </si>
  <si>
    <t>黄婷婷</t>
  </si>
  <si>
    <t>420322199902192421</t>
  </si>
  <si>
    <t>13872846890</t>
  </si>
  <si>
    <t>15071606754</t>
  </si>
  <si>
    <t>22010031204814</t>
  </si>
  <si>
    <t>胡海燕</t>
  </si>
  <si>
    <t>42032219971112002X</t>
  </si>
  <si>
    <t>13098493558</t>
  </si>
  <si>
    <t>13872826118</t>
  </si>
  <si>
    <t>22010031204821</t>
  </si>
  <si>
    <t>梁栋雅</t>
  </si>
  <si>
    <t>612427199204160064</t>
  </si>
  <si>
    <t>18709158098</t>
  </si>
  <si>
    <t>15769259328</t>
  </si>
  <si>
    <t>22010031204830</t>
  </si>
  <si>
    <t>任祥</t>
  </si>
  <si>
    <t>420324199903120027</t>
  </si>
  <si>
    <t>17671144872</t>
  </si>
  <si>
    <t>22010031204911</t>
  </si>
  <si>
    <t>饶寻</t>
  </si>
  <si>
    <t>522428199606221426</t>
  </si>
  <si>
    <t>17671112982</t>
  </si>
  <si>
    <t>15272152014</t>
  </si>
  <si>
    <t>22010031204923</t>
  </si>
  <si>
    <t>严晓钰</t>
  </si>
  <si>
    <t>420324199805270021</t>
  </si>
  <si>
    <t>18062187057</t>
  </si>
  <si>
    <t>22010031204927</t>
  </si>
  <si>
    <t>王芳</t>
  </si>
  <si>
    <t>420324199811097165</t>
  </si>
  <si>
    <t>18872022858</t>
  </si>
  <si>
    <t>19971739208</t>
  </si>
  <si>
    <t>22010031205004</t>
  </si>
  <si>
    <t>桂小珊</t>
  </si>
  <si>
    <t>42032419910522346X</t>
  </si>
  <si>
    <t>15172260020</t>
  </si>
  <si>
    <t>13636188652</t>
  </si>
  <si>
    <t>22010031205006</t>
  </si>
  <si>
    <t>黄磊</t>
  </si>
  <si>
    <t>612430199505021226</t>
  </si>
  <si>
    <t>18291541768</t>
  </si>
  <si>
    <t>22010031205102</t>
  </si>
  <si>
    <t>张金花</t>
  </si>
  <si>
    <t>420324199801135025</t>
  </si>
  <si>
    <t>18772828217</t>
  </si>
  <si>
    <t>22010031205104</t>
  </si>
  <si>
    <t>杨娟</t>
  </si>
  <si>
    <t>420324199812181529</t>
  </si>
  <si>
    <t>13581389613</t>
  </si>
  <si>
    <t>22010031205107</t>
  </si>
  <si>
    <t>饶巧玲</t>
  </si>
  <si>
    <t>420324199808035027</t>
  </si>
  <si>
    <t>15271415944</t>
  </si>
  <si>
    <t>13971934029</t>
  </si>
  <si>
    <t>22010031205111</t>
  </si>
  <si>
    <t>李伟</t>
  </si>
  <si>
    <t>420324199312290040</t>
  </si>
  <si>
    <t>13597897236</t>
  </si>
  <si>
    <t>18772819786</t>
  </si>
  <si>
    <t>22010031205118</t>
  </si>
  <si>
    <t>杨磊</t>
  </si>
  <si>
    <t>420324199508290050</t>
  </si>
  <si>
    <t>13397288607</t>
  </si>
  <si>
    <t>22010031205123</t>
  </si>
  <si>
    <t>刘炎</t>
  </si>
  <si>
    <t>612430199307010323</t>
  </si>
  <si>
    <t>18049155543</t>
  </si>
  <si>
    <t>22010031205305</t>
  </si>
  <si>
    <t>袁媛</t>
  </si>
  <si>
    <t>420324199203130021</t>
  </si>
  <si>
    <t>15926177160</t>
  </si>
  <si>
    <t>13508679950</t>
  </si>
  <si>
    <t>22010031205309</t>
  </si>
  <si>
    <t>汤萍</t>
  </si>
  <si>
    <t>420324199411053868</t>
  </si>
  <si>
    <t>13872844977</t>
  </si>
  <si>
    <t>15172272828</t>
  </si>
  <si>
    <t>22010031205314</t>
  </si>
  <si>
    <t>元宁</t>
  </si>
  <si>
    <t>420324199605265041</t>
  </si>
  <si>
    <t>18772949734</t>
  </si>
  <si>
    <t>16608634526</t>
  </si>
  <si>
    <t>22010031205322</t>
  </si>
  <si>
    <t>敖金梦</t>
  </si>
  <si>
    <t>420324199606040020</t>
  </si>
  <si>
    <t>18071356897</t>
  </si>
  <si>
    <t>22010031205409</t>
  </si>
  <si>
    <t>田慧</t>
  </si>
  <si>
    <t>612427199412131823</t>
  </si>
  <si>
    <t>18717455893</t>
  </si>
  <si>
    <t>22010031205421</t>
  </si>
  <si>
    <t>沙丽娜</t>
  </si>
  <si>
    <t>420324199508190148</t>
  </si>
  <si>
    <t>17671679819</t>
  </si>
  <si>
    <t>22010031205430</t>
  </si>
  <si>
    <t>柯鑫</t>
  </si>
  <si>
    <t>420323199510032820</t>
  </si>
  <si>
    <t>18872890903</t>
  </si>
  <si>
    <t>15071615242</t>
  </si>
  <si>
    <t>22010031205509</t>
  </si>
  <si>
    <t>刘杨</t>
  </si>
  <si>
    <t>420302199410230019</t>
  </si>
  <si>
    <t>18772831457</t>
  </si>
  <si>
    <t>13593761324</t>
  </si>
  <si>
    <t>22010031205524</t>
  </si>
  <si>
    <t>唐梦婷</t>
  </si>
  <si>
    <t>420324199406140086</t>
  </si>
  <si>
    <t>18372615737</t>
  </si>
  <si>
    <t>13733552549</t>
  </si>
  <si>
    <t>22010031205527</t>
  </si>
  <si>
    <t>何婕</t>
  </si>
  <si>
    <t>420325199210238125</t>
  </si>
  <si>
    <t>15571977360</t>
  </si>
  <si>
    <t>22010031205609</t>
  </si>
  <si>
    <t>小学思想品德</t>
  </si>
  <si>
    <t>柯璐</t>
  </si>
  <si>
    <t>612427199407180065</t>
  </si>
  <si>
    <t>15929001518</t>
  </si>
  <si>
    <t>13324659168</t>
  </si>
  <si>
    <t>22010031205622</t>
  </si>
  <si>
    <t>王雪怡</t>
  </si>
  <si>
    <t>420324199911100026</t>
  </si>
  <si>
    <t>15807289469</t>
  </si>
  <si>
    <t>13707289469</t>
  </si>
  <si>
    <t>22010031205707</t>
  </si>
  <si>
    <t>李国涛</t>
  </si>
  <si>
    <t>42032419980919461X</t>
  </si>
  <si>
    <t>18772053157</t>
  </si>
  <si>
    <t>22010031205715</t>
  </si>
  <si>
    <t>刘昕</t>
  </si>
  <si>
    <t>420324199912044628</t>
  </si>
  <si>
    <t>19871771517</t>
  </si>
  <si>
    <t>22010031205718</t>
  </si>
  <si>
    <t>李芳</t>
  </si>
  <si>
    <t>420324199509282765</t>
  </si>
  <si>
    <t>15972569921</t>
  </si>
  <si>
    <t>22010031205802</t>
  </si>
  <si>
    <t>康菊</t>
  </si>
  <si>
    <t>420324199809291946</t>
  </si>
  <si>
    <t>18607280034</t>
  </si>
  <si>
    <t>13872821563</t>
  </si>
  <si>
    <t>22010031205825</t>
  </si>
  <si>
    <t>李艳</t>
  </si>
  <si>
    <t>420323199610292427</t>
  </si>
  <si>
    <t>15997804217</t>
  </si>
  <si>
    <t>22010031205903</t>
  </si>
  <si>
    <t>朱璞瑶</t>
  </si>
  <si>
    <t>420324199903270025</t>
  </si>
  <si>
    <t>17671118375</t>
  </si>
  <si>
    <t>13707288179</t>
  </si>
  <si>
    <t>22010031205925</t>
  </si>
  <si>
    <t>郑阳春</t>
  </si>
  <si>
    <t>500238199402134407</t>
  </si>
  <si>
    <t>15696479665</t>
  </si>
  <si>
    <t>17772990308</t>
  </si>
  <si>
    <t>22010031206001</t>
  </si>
  <si>
    <t>初中语文</t>
  </si>
  <si>
    <t>王丹</t>
  </si>
  <si>
    <t>420321199006201741</t>
  </si>
  <si>
    <t>13035265858</t>
  </si>
  <si>
    <t>18986885198</t>
  </si>
  <si>
    <t>22010031206004</t>
  </si>
  <si>
    <t>刘正浩</t>
  </si>
  <si>
    <t>420324199812141914</t>
  </si>
  <si>
    <t>18572506604</t>
  </si>
  <si>
    <t>16671494833</t>
  </si>
  <si>
    <t>22010031206007</t>
  </si>
  <si>
    <t>肖雪</t>
  </si>
  <si>
    <t>420324199710071927</t>
  </si>
  <si>
    <t>18671977637</t>
  </si>
  <si>
    <t>13597907953</t>
  </si>
  <si>
    <t>22010031206009</t>
  </si>
  <si>
    <t>吴淼</t>
  </si>
  <si>
    <t>420324199204101943</t>
  </si>
  <si>
    <t>15897815954</t>
  </si>
  <si>
    <t>18271488019</t>
  </si>
  <si>
    <t>22010031206011</t>
  </si>
  <si>
    <t>潘智海</t>
  </si>
  <si>
    <t>420324199307040012</t>
  </si>
  <si>
    <t>18772942197</t>
  </si>
  <si>
    <t>17771938243</t>
  </si>
  <si>
    <t>22010031206121</t>
  </si>
  <si>
    <t>吴远妍</t>
  </si>
  <si>
    <t>612427199501251544</t>
  </si>
  <si>
    <t>15769296635</t>
  </si>
  <si>
    <t>15929000400</t>
  </si>
  <si>
    <t>22010031206126</t>
  </si>
  <si>
    <t>郑荣辉</t>
  </si>
  <si>
    <t>500238199608030486</t>
  </si>
  <si>
    <t>15310031837</t>
  </si>
  <si>
    <t>22010031206216</t>
  </si>
  <si>
    <t>黎伟达</t>
  </si>
  <si>
    <t>420324199710040012</t>
  </si>
  <si>
    <t>19908638173</t>
  </si>
  <si>
    <t>13593701692</t>
  </si>
  <si>
    <t>22010031206230</t>
  </si>
  <si>
    <t>杨州丹</t>
  </si>
  <si>
    <t>420324199811090027</t>
  </si>
  <si>
    <t>18674172509</t>
  </si>
  <si>
    <t>18372617791</t>
  </si>
  <si>
    <t>22010031206330</t>
  </si>
  <si>
    <t>王英</t>
  </si>
  <si>
    <t>420303199605013328</t>
  </si>
  <si>
    <t>18772836109</t>
  </si>
  <si>
    <t>22010031206406</t>
  </si>
  <si>
    <t>尹娟</t>
  </si>
  <si>
    <t>420324199308230520</t>
  </si>
  <si>
    <t>15971916307</t>
  </si>
  <si>
    <t>18238150336</t>
  </si>
  <si>
    <t>22010031206503</t>
  </si>
  <si>
    <t>陈志迪</t>
  </si>
  <si>
    <t>420321199412011724</t>
  </si>
  <si>
    <t>15586951206</t>
  </si>
  <si>
    <t>15871115869</t>
  </si>
  <si>
    <t>22010031206513</t>
  </si>
  <si>
    <t>黄艳</t>
  </si>
  <si>
    <t>612430199109120820</t>
  </si>
  <si>
    <t>17829059609</t>
  </si>
  <si>
    <t>22010031206523</t>
  </si>
  <si>
    <t>方桂凤</t>
  </si>
  <si>
    <t>612430199201071646</t>
  </si>
  <si>
    <t>15829295454</t>
  </si>
  <si>
    <t>22010031206524</t>
  </si>
  <si>
    <t>陈苗</t>
  </si>
  <si>
    <t>420323199502220821</t>
  </si>
  <si>
    <t>15926179517</t>
  </si>
  <si>
    <t>22010031206713</t>
  </si>
  <si>
    <t>刘莹莹</t>
  </si>
  <si>
    <t>420324199806101027</t>
  </si>
  <si>
    <t>17771940532</t>
  </si>
  <si>
    <t>22010031206729</t>
  </si>
  <si>
    <t>吴双</t>
  </si>
  <si>
    <t>420324199801124633</t>
  </si>
  <si>
    <t>15971902783</t>
  </si>
  <si>
    <t>22010031206822</t>
  </si>
  <si>
    <t>廖欣雨</t>
  </si>
  <si>
    <t>612430199702082626</t>
  </si>
  <si>
    <t>13259845397</t>
  </si>
  <si>
    <t>18292506018</t>
  </si>
  <si>
    <t>22010031206830</t>
  </si>
  <si>
    <t>关俊杰</t>
  </si>
  <si>
    <t>420324199801180029</t>
  </si>
  <si>
    <t>15071583869</t>
  </si>
  <si>
    <t>15172251557</t>
  </si>
  <si>
    <t>22010031206903</t>
  </si>
  <si>
    <t>612427199608030020</t>
  </si>
  <si>
    <t>15319690690</t>
  </si>
  <si>
    <t>15991642989</t>
  </si>
  <si>
    <t>22010031206911</t>
  </si>
  <si>
    <t>郭珊珊</t>
  </si>
  <si>
    <t>420324199607310029</t>
  </si>
  <si>
    <t>18371929446</t>
  </si>
  <si>
    <t>13207266396</t>
  </si>
  <si>
    <t>22010031206916</t>
  </si>
  <si>
    <t>张艳坤</t>
  </si>
  <si>
    <t>420322199607226940</t>
  </si>
  <si>
    <t>18871929533</t>
  </si>
  <si>
    <t>18371918419</t>
  </si>
  <si>
    <t>22010031206922</t>
  </si>
  <si>
    <t>张艳</t>
  </si>
  <si>
    <t>420324200002033466</t>
  </si>
  <si>
    <t>18772053116</t>
  </si>
  <si>
    <t>22010031207005</t>
  </si>
  <si>
    <t>陈艳</t>
  </si>
  <si>
    <t>612427199501261822</t>
  </si>
  <si>
    <t>15091453973</t>
  </si>
  <si>
    <t>22010031207110</t>
  </si>
  <si>
    <t>秦子琦</t>
  </si>
  <si>
    <t>420324199708150028</t>
  </si>
  <si>
    <t>13733565598</t>
  </si>
  <si>
    <t>13477998737</t>
  </si>
  <si>
    <t>22010031207112</t>
  </si>
  <si>
    <t>孙姣姣</t>
  </si>
  <si>
    <t>420321199407262422</t>
  </si>
  <si>
    <t>18606551406</t>
  </si>
  <si>
    <t>18616795945</t>
  </si>
  <si>
    <t>22010031207123</t>
  </si>
  <si>
    <t>胡锐</t>
  </si>
  <si>
    <t>420323199608137233</t>
  </si>
  <si>
    <t>18314784288</t>
  </si>
  <si>
    <t>18772844328</t>
  </si>
  <si>
    <t>22010031207202</t>
  </si>
  <si>
    <t>周传敏</t>
  </si>
  <si>
    <t>612428199501161123</t>
  </si>
  <si>
    <t>13324637167</t>
  </si>
  <si>
    <t>18992581127</t>
  </si>
  <si>
    <t>22010031207208</t>
  </si>
  <si>
    <t>柯洋</t>
  </si>
  <si>
    <t>420323199807062422</t>
  </si>
  <si>
    <t>15926935529</t>
  </si>
  <si>
    <t>13593709556</t>
  </si>
  <si>
    <t>22010031207216</t>
  </si>
  <si>
    <t>王君</t>
  </si>
  <si>
    <t>420324199008136161</t>
  </si>
  <si>
    <t>15827615707</t>
  </si>
  <si>
    <t>15897859485</t>
  </si>
  <si>
    <t>22010031207226</t>
  </si>
  <si>
    <t>汤秋菊</t>
  </si>
  <si>
    <t>420324199808171029</t>
  </si>
  <si>
    <t>18871984655</t>
  </si>
  <si>
    <t>15327952753</t>
  </si>
  <si>
    <t>22010031207303</t>
  </si>
  <si>
    <t>罗茜茜</t>
  </si>
  <si>
    <t>612428199410160627</t>
  </si>
  <si>
    <t>18792569080</t>
  </si>
  <si>
    <t>18792695783</t>
  </si>
  <si>
    <t>22010031207313</t>
  </si>
  <si>
    <t>桂琳</t>
  </si>
  <si>
    <t>420324199709193468</t>
  </si>
  <si>
    <t>15374593201</t>
  </si>
  <si>
    <t>22010031207321</t>
  </si>
  <si>
    <t>周雪榕</t>
  </si>
  <si>
    <t>612427199710170062</t>
  </si>
  <si>
    <t>13196317472</t>
  </si>
  <si>
    <t>15209153288</t>
  </si>
  <si>
    <t>22010031207324</t>
  </si>
  <si>
    <t>郭敏</t>
  </si>
  <si>
    <t>420324199705020527</t>
  </si>
  <si>
    <t>18772813411</t>
  </si>
  <si>
    <t>17733701521</t>
  </si>
  <si>
    <t>22010031207326</t>
  </si>
  <si>
    <t>于安妮</t>
  </si>
  <si>
    <t>420324200003213469</t>
  </si>
  <si>
    <t>18671908713</t>
  </si>
  <si>
    <t>22010031207420</t>
  </si>
  <si>
    <t>操孟妮</t>
  </si>
  <si>
    <t>420323199706291728</t>
  </si>
  <si>
    <t>15897801835</t>
  </si>
  <si>
    <t>15872689081</t>
  </si>
  <si>
    <t>22010031207508</t>
  </si>
  <si>
    <t>郑雨雨</t>
  </si>
  <si>
    <t>420321199805122126</t>
  </si>
  <si>
    <t>13687214405</t>
  </si>
  <si>
    <t>22010031207529</t>
  </si>
  <si>
    <t>樊小丽</t>
  </si>
  <si>
    <t>420322199708013020</t>
  </si>
  <si>
    <t>18671184985</t>
  </si>
  <si>
    <t>22010031207613</t>
  </si>
  <si>
    <t>付思琪</t>
  </si>
  <si>
    <t>420324199706131923</t>
  </si>
  <si>
    <t>18942174854</t>
  </si>
  <si>
    <t>19971740671</t>
  </si>
  <si>
    <t>22010031207622</t>
  </si>
  <si>
    <t>祝静</t>
  </si>
  <si>
    <t>420322199503302726</t>
  </si>
  <si>
    <t>15098083526</t>
  </si>
  <si>
    <t>22010031207628</t>
  </si>
  <si>
    <t>向恒慧</t>
  </si>
  <si>
    <t>420324199804231020</t>
  </si>
  <si>
    <t>17671805057</t>
  </si>
  <si>
    <t>22010031207630</t>
  </si>
  <si>
    <t>樊安娜</t>
  </si>
  <si>
    <t>612427199710162425</t>
  </si>
  <si>
    <t>15091452797</t>
  </si>
  <si>
    <t>22010031207721</t>
  </si>
  <si>
    <t>420324199108062761</t>
  </si>
  <si>
    <t>22010031207802</t>
  </si>
  <si>
    <t>唐灵芝</t>
  </si>
  <si>
    <t>420323199708312027</t>
  </si>
  <si>
    <t>18942174892</t>
  </si>
  <si>
    <t>15271427274</t>
  </si>
  <si>
    <t>22010031207823</t>
  </si>
  <si>
    <t>朱芳</t>
  </si>
  <si>
    <t>42032219971222244X</t>
  </si>
  <si>
    <t>13986905947</t>
  </si>
  <si>
    <t>22010031207825</t>
  </si>
  <si>
    <t>无暂未取得</t>
  </si>
  <si>
    <t>徐琴</t>
  </si>
  <si>
    <t>422325199605012229</t>
  </si>
  <si>
    <t>15172441987</t>
  </si>
  <si>
    <t>22010031207903</t>
  </si>
  <si>
    <t>唐露</t>
  </si>
  <si>
    <t>420323199512032023</t>
  </si>
  <si>
    <t>17786680375</t>
  </si>
  <si>
    <t>22010031207905</t>
  </si>
  <si>
    <t>梁巧玲</t>
  </si>
  <si>
    <t>130682198907132267</t>
  </si>
  <si>
    <t>18661172375</t>
  </si>
  <si>
    <t>13961175296</t>
  </si>
  <si>
    <t>22010031208013</t>
  </si>
  <si>
    <t>刘莉</t>
  </si>
  <si>
    <t>612427199403272421</t>
  </si>
  <si>
    <t>18391859161</t>
  </si>
  <si>
    <t>22010031208016</t>
  </si>
  <si>
    <t>刘彬</t>
  </si>
  <si>
    <t>42032419950424003X</t>
  </si>
  <si>
    <t>13636201917</t>
  </si>
  <si>
    <t>22010031208025</t>
  </si>
  <si>
    <t>曾萌萌</t>
  </si>
  <si>
    <t>420324199711202765</t>
  </si>
  <si>
    <t>18871961431</t>
  </si>
  <si>
    <t>22010031208027</t>
  </si>
  <si>
    <t>李凡</t>
  </si>
  <si>
    <t>420324199712062768</t>
  </si>
  <si>
    <t>15172535569</t>
  </si>
  <si>
    <t>15327955129</t>
  </si>
  <si>
    <t>22010031208103</t>
  </si>
  <si>
    <t>郭璐</t>
  </si>
  <si>
    <t>420323199305270029</t>
  </si>
  <si>
    <t>13597865644</t>
  </si>
  <si>
    <t>22010031208106</t>
  </si>
  <si>
    <t>陈敬苗</t>
  </si>
  <si>
    <t>612430199510082920</t>
  </si>
  <si>
    <t>13571986120</t>
  </si>
  <si>
    <t>22010031208109</t>
  </si>
  <si>
    <t>吴雪</t>
  </si>
  <si>
    <t>612430199305162649</t>
  </si>
  <si>
    <t>15319817556</t>
  </si>
  <si>
    <t>13571439744</t>
  </si>
  <si>
    <t>22010031208122</t>
  </si>
  <si>
    <t>陈可钰</t>
  </si>
  <si>
    <t>420323199811303129</t>
  </si>
  <si>
    <t>13365429084</t>
  </si>
  <si>
    <t>18372677392</t>
  </si>
  <si>
    <t>22010031208124</t>
  </si>
  <si>
    <t>杨艳</t>
  </si>
  <si>
    <t>420324199110241929</t>
  </si>
  <si>
    <t>18972506797</t>
  </si>
  <si>
    <t>18972505136</t>
  </si>
  <si>
    <t>22010031208203</t>
  </si>
  <si>
    <t>刘慧</t>
  </si>
  <si>
    <t>61242519920815630X</t>
  </si>
  <si>
    <t>13084809815</t>
  </si>
  <si>
    <t>18309159625</t>
  </si>
  <si>
    <t>22010031208209</t>
  </si>
  <si>
    <t>党鹏</t>
  </si>
  <si>
    <t>612401199209122979</t>
  </si>
  <si>
    <t>15691568880</t>
  </si>
  <si>
    <t>22010031208320</t>
  </si>
  <si>
    <t>陈姣</t>
  </si>
  <si>
    <t>42032419961007192X</t>
  </si>
  <si>
    <t>18871909233</t>
  </si>
  <si>
    <t>15272281282</t>
  </si>
  <si>
    <t>22010031208323</t>
  </si>
  <si>
    <t>李治芳</t>
  </si>
  <si>
    <t>42032319970406752X</t>
  </si>
  <si>
    <t>13636215660</t>
  </si>
  <si>
    <t>13636156228</t>
  </si>
  <si>
    <t>22010031208403</t>
  </si>
  <si>
    <t>张欣宇</t>
  </si>
  <si>
    <t>420324199902080043</t>
  </si>
  <si>
    <t>18872067323</t>
  </si>
  <si>
    <t>22010031208415</t>
  </si>
  <si>
    <t>王智慧</t>
  </si>
  <si>
    <t>500237199309131109</t>
  </si>
  <si>
    <t>19922730530</t>
  </si>
  <si>
    <t>18883277243</t>
  </si>
  <si>
    <t>22010031208418</t>
  </si>
  <si>
    <t>王喜苹</t>
  </si>
  <si>
    <t>42032319971010522X</t>
  </si>
  <si>
    <t>18272338617</t>
  </si>
  <si>
    <t>22010031208501</t>
  </si>
  <si>
    <t>董倩</t>
  </si>
  <si>
    <t>420324199612011525</t>
  </si>
  <si>
    <t>18772861310</t>
  </si>
  <si>
    <t>22010031208502</t>
  </si>
  <si>
    <t>夏洋洋</t>
  </si>
  <si>
    <t>420322199610053024</t>
  </si>
  <si>
    <t>15717283469</t>
  </si>
  <si>
    <t>22010031208504</t>
  </si>
  <si>
    <t>黄丽娟</t>
  </si>
  <si>
    <t>500237199302077883</t>
  </si>
  <si>
    <t>13368489683</t>
  </si>
  <si>
    <t>22010031208511</t>
  </si>
  <si>
    <t>罗兰英</t>
  </si>
  <si>
    <t>500234199612183703</t>
  </si>
  <si>
    <t>13068398288</t>
  </si>
  <si>
    <t>22010031208524</t>
  </si>
  <si>
    <t>徐豫鄂</t>
  </si>
  <si>
    <t>420324199802141523</t>
  </si>
  <si>
    <t>18674187161</t>
  </si>
  <si>
    <t>22010031208603</t>
  </si>
  <si>
    <t>陶瑛</t>
  </si>
  <si>
    <t>420321199608200068</t>
  </si>
  <si>
    <t>15997838002</t>
  </si>
  <si>
    <t>22010031208613</t>
  </si>
  <si>
    <t>程镜</t>
  </si>
  <si>
    <t>500235199608293500</t>
  </si>
  <si>
    <t>15178983679</t>
  </si>
  <si>
    <t>22010051600204</t>
  </si>
  <si>
    <t>李梦玲</t>
  </si>
  <si>
    <t>土家族</t>
  </si>
  <si>
    <t>411329199812254127</t>
  </si>
  <si>
    <t>17371720392</t>
  </si>
  <si>
    <t>13277257688</t>
  </si>
  <si>
    <t>22010051600612</t>
  </si>
  <si>
    <t>胡凤娇</t>
  </si>
  <si>
    <t>42282319970118448X</t>
  </si>
  <si>
    <t>18705029083</t>
  </si>
  <si>
    <t>18759112972</t>
  </si>
  <si>
    <t>22010051600808</t>
  </si>
  <si>
    <t>苏才桂</t>
  </si>
  <si>
    <t>500238199302106644</t>
  </si>
  <si>
    <t>17783724242</t>
  </si>
  <si>
    <t>17399278680</t>
  </si>
  <si>
    <t>22010051602927</t>
  </si>
  <si>
    <t>童晓蓓</t>
  </si>
  <si>
    <t>420682199508020026</t>
  </si>
  <si>
    <t>18827493387</t>
  </si>
  <si>
    <t>15997210401</t>
  </si>
  <si>
    <t>22010061802206</t>
  </si>
  <si>
    <t>张慧</t>
  </si>
  <si>
    <t>420682199407070024</t>
  </si>
  <si>
    <t>13995719222</t>
  </si>
  <si>
    <t>19971947888</t>
  </si>
  <si>
    <t>22010061900506</t>
  </si>
  <si>
    <t>42062119981121631X</t>
  </si>
  <si>
    <t>13339815041</t>
  </si>
  <si>
    <t>22010061901413</t>
  </si>
  <si>
    <t>范杨懿</t>
  </si>
  <si>
    <t>422825199806301024</t>
  </si>
  <si>
    <t>15272222764</t>
  </si>
  <si>
    <t>18371161024</t>
  </si>
  <si>
    <t>22010082701527</t>
  </si>
  <si>
    <t>丁梓蘩</t>
  </si>
  <si>
    <t>42130219970406482X</t>
  </si>
  <si>
    <t>15727631587</t>
  </si>
  <si>
    <t>18271511391</t>
  </si>
  <si>
    <t>22010134301424</t>
  </si>
  <si>
    <t>王淮</t>
  </si>
  <si>
    <t>421302198906054860</t>
  </si>
  <si>
    <t>18672266370</t>
  </si>
  <si>
    <t>13100756261</t>
  </si>
  <si>
    <t>22010134302014</t>
  </si>
  <si>
    <t>蒲艳红</t>
  </si>
  <si>
    <t>422801199611183442</t>
  </si>
  <si>
    <t>13477049272</t>
  </si>
  <si>
    <t>22010284402214</t>
  </si>
  <si>
    <t>方玲</t>
  </si>
  <si>
    <t>422802199707036849</t>
  </si>
  <si>
    <t>15272237851</t>
  </si>
  <si>
    <t>13277492901</t>
  </si>
  <si>
    <t>22010284700227</t>
  </si>
  <si>
    <t>彭琴</t>
  </si>
  <si>
    <t>500229199502204103</t>
  </si>
  <si>
    <t>17783454218</t>
  </si>
  <si>
    <t>22010284701321</t>
  </si>
  <si>
    <t>王梅莲</t>
  </si>
  <si>
    <t>500238199505092721</t>
  </si>
  <si>
    <t>18323609595</t>
  </si>
  <si>
    <t>18716341745</t>
  </si>
  <si>
    <t>22010284702026</t>
  </si>
  <si>
    <t>谢晓燕</t>
  </si>
  <si>
    <t>500238199208142403</t>
  </si>
  <si>
    <t>15123085181</t>
  </si>
  <si>
    <t>22010284702114</t>
  </si>
  <si>
    <t>吴金君</t>
  </si>
  <si>
    <t>500236199704262268</t>
  </si>
  <si>
    <t>15696594215</t>
  </si>
  <si>
    <t>15650323373</t>
  </si>
  <si>
    <t>22010284702914</t>
  </si>
  <si>
    <t>孙跃</t>
  </si>
  <si>
    <t>500236199308101083</t>
  </si>
  <si>
    <t>15178958039</t>
  </si>
  <si>
    <t>19923062292</t>
  </si>
  <si>
    <t>22010284703326</t>
  </si>
  <si>
    <t>廖范俊</t>
  </si>
  <si>
    <t>500238199508278484</t>
  </si>
  <si>
    <t>18315059680</t>
  </si>
  <si>
    <t>22010284704918</t>
  </si>
  <si>
    <t>黄欢</t>
  </si>
  <si>
    <t>苗族</t>
  </si>
  <si>
    <t>500239199812141227</t>
  </si>
  <si>
    <t>18225357927</t>
  </si>
  <si>
    <t>22010284705612</t>
  </si>
  <si>
    <t>杨静</t>
  </si>
  <si>
    <t>500232199006203142</t>
  </si>
  <si>
    <t>13110135020</t>
  </si>
  <si>
    <t>18996856918</t>
  </si>
  <si>
    <t>22010284706607</t>
  </si>
  <si>
    <t>舒浩</t>
  </si>
  <si>
    <t>500237199406260017</t>
  </si>
  <si>
    <t>18323309826</t>
  </si>
  <si>
    <t>18996662665</t>
  </si>
  <si>
    <t>22010284706916</t>
  </si>
  <si>
    <t>黄梦媛</t>
  </si>
  <si>
    <t>429021199810121023</t>
  </si>
  <si>
    <t>17671278426</t>
  </si>
  <si>
    <t>18772850220</t>
  </si>
  <si>
    <t>22010905100217</t>
  </si>
  <si>
    <t>袁文</t>
  </si>
  <si>
    <t>500236199601241560</t>
  </si>
  <si>
    <t>18315051023</t>
  </si>
  <si>
    <t>18716807693</t>
  </si>
  <si>
    <t>22010905100220</t>
  </si>
  <si>
    <t>童美玲</t>
  </si>
  <si>
    <t>420324199604092783</t>
  </si>
  <si>
    <t>小学数学</t>
  </si>
  <si>
    <t>15872687207</t>
  </si>
  <si>
    <t>14751685956</t>
  </si>
  <si>
    <t>22020010603714</t>
  </si>
  <si>
    <t>李玉</t>
  </si>
  <si>
    <t>500238199506248580</t>
  </si>
  <si>
    <t>15023815596</t>
  </si>
  <si>
    <t>18875394300</t>
  </si>
  <si>
    <t>17日上午二组</t>
  </si>
  <si>
    <t>22020010603905</t>
  </si>
  <si>
    <t>朱金阳</t>
  </si>
  <si>
    <t>420117199612091612</t>
  </si>
  <si>
    <t>13016421185</t>
  </si>
  <si>
    <t>22020010604815</t>
  </si>
  <si>
    <t>彭琦</t>
  </si>
  <si>
    <t>420324199702120522</t>
  </si>
  <si>
    <t>15826509223</t>
  </si>
  <si>
    <t>17671125125</t>
  </si>
  <si>
    <t>22020010605814</t>
  </si>
  <si>
    <t>黄静</t>
  </si>
  <si>
    <t>420324199403245026</t>
  </si>
  <si>
    <t>18271890141</t>
  </si>
  <si>
    <t>15871104091</t>
  </si>
  <si>
    <t>22020010605915</t>
  </si>
  <si>
    <t>钱琼</t>
  </si>
  <si>
    <t>500236199110062461</t>
  </si>
  <si>
    <t>15023479281</t>
  </si>
  <si>
    <t>13696473051</t>
  </si>
  <si>
    <t>22020010700110</t>
  </si>
  <si>
    <t>李君</t>
  </si>
  <si>
    <t>420324199408182757</t>
  </si>
  <si>
    <t>13636242957</t>
  </si>
  <si>
    <t>18162312957</t>
  </si>
  <si>
    <t>22020010700829</t>
  </si>
  <si>
    <t>胡代群</t>
  </si>
  <si>
    <t>420324199506157205</t>
  </si>
  <si>
    <t>15607156989</t>
  </si>
  <si>
    <t>18674199396</t>
  </si>
  <si>
    <t>22020010701308</t>
  </si>
  <si>
    <t>尹自英</t>
  </si>
  <si>
    <t>420324199805121026</t>
  </si>
  <si>
    <t>18871456126</t>
  </si>
  <si>
    <t>22020010701309</t>
  </si>
  <si>
    <t>肖春琪</t>
  </si>
  <si>
    <t>231004199503251427</t>
  </si>
  <si>
    <t>13333350616</t>
  </si>
  <si>
    <t>16603361068</t>
  </si>
  <si>
    <t>22020010702025</t>
  </si>
  <si>
    <t>杜蝶</t>
  </si>
  <si>
    <t>420881199306214820</t>
  </si>
  <si>
    <t>13774016264</t>
  </si>
  <si>
    <t>22020010702113</t>
  </si>
  <si>
    <t>谭鹏飞</t>
  </si>
  <si>
    <t>420324199612012413</t>
  </si>
  <si>
    <t>15971576706</t>
  </si>
  <si>
    <t>22020031500203</t>
  </si>
  <si>
    <t>李尚民</t>
  </si>
  <si>
    <t>420324199110201951</t>
  </si>
  <si>
    <t>18565078008</t>
  </si>
  <si>
    <t>17354341932</t>
  </si>
  <si>
    <t>22020031500211</t>
  </si>
  <si>
    <t>小学暂无证(已报名数学学科)</t>
  </si>
  <si>
    <t>赵韶鹏</t>
  </si>
  <si>
    <t>420324199412070037</t>
  </si>
  <si>
    <t>13972507086</t>
  </si>
  <si>
    <t>18772255016</t>
  </si>
  <si>
    <t>22020031500219</t>
  </si>
  <si>
    <t>杨俊</t>
  </si>
  <si>
    <t>420324199409095428</t>
  </si>
  <si>
    <t>15098002765</t>
  </si>
  <si>
    <t>22020031500221</t>
  </si>
  <si>
    <t>廖成</t>
  </si>
  <si>
    <t>420324199702071011</t>
  </si>
  <si>
    <t>18371956006</t>
  </si>
  <si>
    <t>19971711305</t>
  </si>
  <si>
    <t>22020031500225</t>
  </si>
  <si>
    <t>黄乙莉</t>
  </si>
  <si>
    <t>429021199610110020</t>
  </si>
  <si>
    <t>13636265014</t>
  </si>
  <si>
    <t>18674174668</t>
  </si>
  <si>
    <t>22020031500226</t>
  </si>
  <si>
    <t>李淋淋</t>
  </si>
  <si>
    <t>420324199005250540</t>
  </si>
  <si>
    <t>18986018761</t>
  </si>
  <si>
    <t>18569025127</t>
  </si>
  <si>
    <t>22020031500230</t>
  </si>
  <si>
    <t>小学小学数学</t>
  </si>
  <si>
    <t>汤炳锐</t>
  </si>
  <si>
    <t>42032419960529001X</t>
  </si>
  <si>
    <t>18942174201</t>
  </si>
  <si>
    <t>18107197186</t>
  </si>
  <si>
    <t>22020031500305</t>
  </si>
  <si>
    <t>吴娟</t>
  </si>
  <si>
    <t>612427199306050421</t>
  </si>
  <si>
    <t>15929776645</t>
  </si>
  <si>
    <t>22020031500317</t>
  </si>
  <si>
    <t>严智玲</t>
  </si>
  <si>
    <t>612430198909102423</t>
  </si>
  <si>
    <t>18991515469</t>
  </si>
  <si>
    <t>18710803230</t>
  </si>
  <si>
    <t>22020031500327</t>
  </si>
  <si>
    <t>赵洋洋</t>
  </si>
  <si>
    <t>蒙古族</t>
  </si>
  <si>
    <t>150422199704154248</t>
  </si>
  <si>
    <t>17547710415</t>
  </si>
  <si>
    <t>15271373735</t>
  </si>
  <si>
    <t>22020031500415</t>
  </si>
  <si>
    <t>李晶晶</t>
  </si>
  <si>
    <t>420324199808106825</t>
  </si>
  <si>
    <t>15997820122</t>
  </si>
  <si>
    <t>19971728036</t>
  </si>
  <si>
    <t>22020031500425</t>
  </si>
  <si>
    <t>黄雅雅</t>
  </si>
  <si>
    <t>429006199507172123</t>
  </si>
  <si>
    <t>15927379246</t>
  </si>
  <si>
    <t>22020031500427</t>
  </si>
  <si>
    <t>贺俊</t>
  </si>
  <si>
    <t>420324200006131522</t>
  </si>
  <si>
    <t>15972583505</t>
  </si>
  <si>
    <t>22020031500429</t>
  </si>
  <si>
    <t>彭艳</t>
  </si>
  <si>
    <t>420324199505044284</t>
  </si>
  <si>
    <t>19986531265</t>
  </si>
  <si>
    <t>15271438112</t>
  </si>
  <si>
    <t>22020031500512</t>
  </si>
  <si>
    <t>姚玉婷</t>
  </si>
  <si>
    <t>420324199810010021</t>
  </si>
  <si>
    <t>15971896209</t>
  </si>
  <si>
    <t>22020031500526</t>
  </si>
  <si>
    <t>张涛</t>
  </si>
  <si>
    <t>42032419940624191X</t>
  </si>
  <si>
    <t>18071951408</t>
  </si>
  <si>
    <t>17607175545</t>
  </si>
  <si>
    <t>22020031500604</t>
  </si>
  <si>
    <t>许英</t>
  </si>
  <si>
    <t>420324199303041018</t>
  </si>
  <si>
    <t>22020031500611</t>
  </si>
  <si>
    <t>李佳佳</t>
  </si>
  <si>
    <t>420324199602207161</t>
  </si>
  <si>
    <t>13451262416</t>
  </si>
  <si>
    <t>22020031500630</t>
  </si>
  <si>
    <t>谢新月</t>
  </si>
  <si>
    <t>420324199802181920</t>
  </si>
  <si>
    <t>18871053362</t>
  </si>
  <si>
    <t>22020031500701</t>
  </si>
  <si>
    <t>朱凯</t>
  </si>
  <si>
    <t>420323199512032437</t>
  </si>
  <si>
    <t>18772925060</t>
  </si>
  <si>
    <t>18772215449</t>
  </si>
  <si>
    <t>22020031500708</t>
  </si>
  <si>
    <t>李娜娜</t>
  </si>
  <si>
    <t>420321199312255721</t>
  </si>
  <si>
    <t>18772879500</t>
  </si>
  <si>
    <t>22020031500713</t>
  </si>
  <si>
    <t>邹宏哲</t>
  </si>
  <si>
    <t>420324199310140030</t>
  </si>
  <si>
    <t>13733564397</t>
  </si>
  <si>
    <t>22020031500718</t>
  </si>
  <si>
    <t>刘凤</t>
  </si>
  <si>
    <t>420323199710222821</t>
  </si>
  <si>
    <t>15897843227</t>
  </si>
  <si>
    <t>22020031500801</t>
  </si>
  <si>
    <t>42032419930120053X</t>
  </si>
  <si>
    <t>17671130120</t>
  </si>
  <si>
    <t>15571938163</t>
  </si>
  <si>
    <t>22020031500802</t>
  </si>
  <si>
    <t>龚谧</t>
  </si>
  <si>
    <t>420324199709165424</t>
  </si>
  <si>
    <t>15098094832</t>
  </si>
  <si>
    <t>15988874340</t>
  </si>
  <si>
    <t>22020031500803</t>
  </si>
  <si>
    <t>张巧</t>
  </si>
  <si>
    <t>42032419950124502X</t>
  </si>
  <si>
    <t>15727194757</t>
  </si>
  <si>
    <t>18772057621</t>
  </si>
  <si>
    <t>22020031500805</t>
  </si>
  <si>
    <t>无暂无教师资格证</t>
  </si>
  <si>
    <t>孙晓慧</t>
  </si>
  <si>
    <t>420321199810084128</t>
  </si>
  <si>
    <t>18995948087</t>
  </si>
  <si>
    <t>22020031500811</t>
  </si>
  <si>
    <t>王新雨</t>
  </si>
  <si>
    <t>420324199604280020</t>
  </si>
  <si>
    <t>13100692500</t>
  </si>
  <si>
    <t>22020031500814</t>
  </si>
  <si>
    <t>沈鑫</t>
  </si>
  <si>
    <t>420324199606020038</t>
  </si>
  <si>
    <t>13307285769</t>
  </si>
  <si>
    <t>18671961594</t>
  </si>
  <si>
    <t>22020031500816</t>
  </si>
  <si>
    <t>李甘岚</t>
  </si>
  <si>
    <t>420321199810144127</t>
  </si>
  <si>
    <t>15549990700</t>
  </si>
  <si>
    <t>22020031500822</t>
  </si>
  <si>
    <t>杨爱玲</t>
  </si>
  <si>
    <t>420324199806140528</t>
  </si>
  <si>
    <t>17371937969</t>
  </si>
  <si>
    <t>15271370738</t>
  </si>
  <si>
    <t>22020031500904</t>
  </si>
  <si>
    <t>小学小学英语</t>
  </si>
  <si>
    <t>王旭</t>
  </si>
  <si>
    <t>420324199612021926</t>
  </si>
  <si>
    <t>15171364563</t>
  </si>
  <si>
    <t>13035280541</t>
  </si>
  <si>
    <t>22020031500907</t>
  </si>
  <si>
    <t>郭梦静</t>
  </si>
  <si>
    <t>420324199711221923</t>
  </si>
  <si>
    <t>15972930029</t>
  </si>
  <si>
    <t>22020031500910</t>
  </si>
  <si>
    <t>高玉</t>
  </si>
  <si>
    <t>420381199101154628</t>
  </si>
  <si>
    <t>13593724567</t>
  </si>
  <si>
    <t>13235676209</t>
  </si>
  <si>
    <t>22020031500914</t>
  </si>
  <si>
    <t>李倩</t>
  </si>
  <si>
    <t>42032419950705104X</t>
  </si>
  <si>
    <t>15172504486</t>
  </si>
  <si>
    <t>18674060705</t>
  </si>
  <si>
    <t>22020031500922</t>
  </si>
  <si>
    <t>李燃燃</t>
  </si>
  <si>
    <t>420323199710222012</t>
  </si>
  <si>
    <t>17371930953</t>
  </si>
  <si>
    <t>22020031501002</t>
  </si>
  <si>
    <t>余亚楠</t>
  </si>
  <si>
    <t>42038119990814392X</t>
  </si>
  <si>
    <t>13635705712</t>
  </si>
  <si>
    <t>22020031501025</t>
  </si>
  <si>
    <t>万美辰</t>
  </si>
  <si>
    <t>420324199409061041</t>
  </si>
  <si>
    <t>15897887045</t>
  </si>
  <si>
    <t>15897833036</t>
  </si>
  <si>
    <t>22020031501026</t>
  </si>
  <si>
    <t>常旭</t>
  </si>
  <si>
    <t>420321199110034146</t>
  </si>
  <si>
    <t>18772782270</t>
  </si>
  <si>
    <t>22020031501027</t>
  </si>
  <si>
    <t>杨超</t>
  </si>
  <si>
    <t>42032419931010681X</t>
  </si>
  <si>
    <t>18314799353</t>
  </si>
  <si>
    <t>15171389220</t>
  </si>
  <si>
    <t>22020031501028</t>
  </si>
  <si>
    <t>邱明婧</t>
  </si>
  <si>
    <t>420321199203036925</t>
  </si>
  <si>
    <t>13339859169</t>
  </si>
  <si>
    <t>18986891531</t>
  </si>
  <si>
    <t>22020031501102</t>
  </si>
  <si>
    <t>龚雪</t>
  </si>
  <si>
    <t>420324199812230044</t>
  </si>
  <si>
    <t>18942178886</t>
  </si>
  <si>
    <t>15271393576</t>
  </si>
  <si>
    <t>22020031501103</t>
  </si>
  <si>
    <t>王琰</t>
  </si>
  <si>
    <t>420324199802061929</t>
  </si>
  <si>
    <t>15972586917</t>
  </si>
  <si>
    <t>15971858565</t>
  </si>
  <si>
    <t>22020031501111</t>
  </si>
  <si>
    <t>谭聚</t>
  </si>
  <si>
    <t>420324199702060048</t>
  </si>
  <si>
    <t>18371965685</t>
  </si>
  <si>
    <t>13636222685</t>
  </si>
  <si>
    <t>22020031501128</t>
  </si>
  <si>
    <t>黎艳</t>
  </si>
  <si>
    <t>420324199405206522</t>
  </si>
  <si>
    <t>15071623920</t>
  </si>
  <si>
    <t>22020031501201</t>
  </si>
  <si>
    <t>李娜</t>
  </si>
  <si>
    <t>140211199809215228</t>
  </si>
  <si>
    <t>17386536517</t>
  </si>
  <si>
    <t>18372620970</t>
  </si>
  <si>
    <t>22020031501224</t>
  </si>
  <si>
    <t>朱传涛</t>
  </si>
  <si>
    <t>612428199112151028</t>
  </si>
  <si>
    <t>17791172097</t>
  </si>
  <si>
    <t>22020031501228</t>
  </si>
  <si>
    <t>葛丽君</t>
  </si>
  <si>
    <t>420324199411021946</t>
  </si>
  <si>
    <t>13628656549</t>
  </si>
  <si>
    <t>15272285136</t>
  </si>
  <si>
    <t>22020031501328</t>
  </si>
  <si>
    <t>袁合林</t>
  </si>
  <si>
    <t>612427199406210410</t>
  </si>
  <si>
    <t>17709159370</t>
  </si>
  <si>
    <t>22020031501408</t>
  </si>
  <si>
    <t>明昌旺</t>
  </si>
  <si>
    <t>420324198912172772</t>
  </si>
  <si>
    <t>15112796177</t>
  </si>
  <si>
    <t>15112799575</t>
  </si>
  <si>
    <t>22020031501410</t>
  </si>
  <si>
    <t>明鹏智</t>
  </si>
  <si>
    <t>420324199201052752</t>
  </si>
  <si>
    <t>18672931485</t>
  </si>
  <si>
    <t>18942179561</t>
  </si>
  <si>
    <t>22020031501413</t>
  </si>
  <si>
    <t>王勇</t>
  </si>
  <si>
    <t>420324199612047157</t>
  </si>
  <si>
    <t>15771099175</t>
  </si>
  <si>
    <t>22020031501414</t>
  </si>
  <si>
    <t>万婷婷</t>
  </si>
  <si>
    <t>420322199509062460</t>
  </si>
  <si>
    <t>15927074511</t>
  </si>
  <si>
    <t>18872011629</t>
  </si>
  <si>
    <t>22020031501420</t>
  </si>
  <si>
    <t>吴仕敏</t>
  </si>
  <si>
    <t>420324199706150024</t>
  </si>
  <si>
    <t>18772825414</t>
  </si>
  <si>
    <t>22020031501421</t>
  </si>
  <si>
    <t>柏元海</t>
  </si>
  <si>
    <t>420324199906156156</t>
  </si>
  <si>
    <t>18872065097</t>
  </si>
  <si>
    <t>22020031501423</t>
  </si>
  <si>
    <t>石宝山</t>
  </si>
  <si>
    <t>420323199311170817</t>
  </si>
  <si>
    <t>18772218021</t>
  </si>
  <si>
    <t>22020031501427</t>
  </si>
  <si>
    <t>李宇航</t>
  </si>
  <si>
    <t>420324199506231911</t>
  </si>
  <si>
    <t>15387258789</t>
  </si>
  <si>
    <t>22020031501503</t>
  </si>
  <si>
    <t>敖盈盈</t>
  </si>
  <si>
    <t>42032419950414104X</t>
  </si>
  <si>
    <t>15927084348</t>
  </si>
  <si>
    <t>22020031501515</t>
  </si>
  <si>
    <t>郑会</t>
  </si>
  <si>
    <t>420324199609201918</t>
  </si>
  <si>
    <t>16607283074</t>
  </si>
  <si>
    <t>22020031501525</t>
  </si>
  <si>
    <t>官静静</t>
  </si>
  <si>
    <t>420324199710123467</t>
  </si>
  <si>
    <t>18671196050</t>
  </si>
  <si>
    <t>15586941822</t>
  </si>
  <si>
    <t>22020031501526</t>
  </si>
  <si>
    <t>余春艳</t>
  </si>
  <si>
    <t>420324199804012426</t>
  </si>
  <si>
    <t>15926935436</t>
  </si>
  <si>
    <t>15098073859</t>
  </si>
  <si>
    <t>22020031501605</t>
  </si>
  <si>
    <t>郭爽</t>
  </si>
  <si>
    <t>420324199601220516</t>
  </si>
  <si>
    <t>18314799177</t>
  </si>
  <si>
    <t>13913296243</t>
  </si>
  <si>
    <t>22020031501702</t>
  </si>
  <si>
    <t>孔鑫洋</t>
  </si>
  <si>
    <t>420325199810046725</t>
  </si>
  <si>
    <t>17771157352</t>
  </si>
  <si>
    <t>13997847457</t>
  </si>
  <si>
    <t>22020031501710</t>
  </si>
  <si>
    <t>李钦</t>
  </si>
  <si>
    <t>420324199608173468</t>
  </si>
  <si>
    <t>18007280126</t>
  </si>
  <si>
    <t>15897881213</t>
  </si>
  <si>
    <t>22020031501712</t>
  </si>
  <si>
    <t>420323199802040013</t>
  </si>
  <si>
    <t>18772805361</t>
  </si>
  <si>
    <t>18064268707</t>
  </si>
  <si>
    <t>22020031501714</t>
  </si>
  <si>
    <t>彭婷</t>
  </si>
  <si>
    <t>612427199302221422</t>
  </si>
  <si>
    <t>13324657081</t>
  </si>
  <si>
    <t>15399151407</t>
  </si>
  <si>
    <t>22020031501722</t>
  </si>
  <si>
    <t>秦昌浩</t>
  </si>
  <si>
    <t>420324199909101919</t>
  </si>
  <si>
    <t>15872759799</t>
  </si>
  <si>
    <t>15871100567</t>
  </si>
  <si>
    <t>22020031501723</t>
  </si>
  <si>
    <t>谭晓学</t>
  </si>
  <si>
    <t>500238199607040682</t>
  </si>
  <si>
    <t>13110293887</t>
  </si>
  <si>
    <t>22020031501904</t>
  </si>
  <si>
    <t>张锦秋</t>
  </si>
  <si>
    <t>42032419950602682X</t>
  </si>
  <si>
    <t>17683943462</t>
  </si>
  <si>
    <t>17671818740</t>
  </si>
  <si>
    <t>22020031501917</t>
  </si>
  <si>
    <t>吕磊</t>
  </si>
  <si>
    <t>420324199706130031</t>
  </si>
  <si>
    <t>15871692303</t>
  </si>
  <si>
    <t>22020031501924</t>
  </si>
  <si>
    <t>42032419961012346X</t>
  </si>
  <si>
    <t>15172285730</t>
  </si>
  <si>
    <t>13277119015</t>
  </si>
  <si>
    <t>22020031502001</t>
  </si>
  <si>
    <t>陈惠惠</t>
  </si>
  <si>
    <t>420322199608103344</t>
  </si>
  <si>
    <t>13972467503</t>
  </si>
  <si>
    <t>22020031502002</t>
  </si>
  <si>
    <t>袁怀霞</t>
  </si>
  <si>
    <t>420324199710070529</t>
  </si>
  <si>
    <t>18372688710</t>
  </si>
  <si>
    <t>17786465446</t>
  </si>
  <si>
    <t>22020031502012</t>
  </si>
  <si>
    <t>无考的数学，暂时还未取得</t>
  </si>
  <si>
    <t>雷俊</t>
  </si>
  <si>
    <t>420324199712185418</t>
  </si>
  <si>
    <t>15972944478</t>
  </si>
  <si>
    <t>22020031502104</t>
  </si>
  <si>
    <t>邹松梅</t>
  </si>
  <si>
    <t>420324199709292423</t>
  </si>
  <si>
    <t>13593723776</t>
  </si>
  <si>
    <t>22020031502106</t>
  </si>
  <si>
    <t>刘倩</t>
  </si>
  <si>
    <t>420324199801050523</t>
  </si>
  <si>
    <t>15571981063</t>
  </si>
  <si>
    <t>22020031502111</t>
  </si>
  <si>
    <t>汤召杰</t>
  </si>
  <si>
    <t>500238199411281994</t>
  </si>
  <si>
    <t>18223618016</t>
  </si>
  <si>
    <t>15213054172</t>
  </si>
  <si>
    <t>22020031502117</t>
  </si>
  <si>
    <t>邹莹莹</t>
  </si>
  <si>
    <t>42032419951110102X</t>
  </si>
  <si>
    <t>13581382905</t>
  </si>
  <si>
    <t>13057201195</t>
  </si>
  <si>
    <t>22020031502211</t>
  </si>
  <si>
    <t>胡明艳</t>
  </si>
  <si>
    <t>371102199302106542</t>
  </si>
  <si>
    <t>18063322052</t>
  </si>
  <si>
    <t>18763314731</t>
  </si>
  <si>
    <t>22020031502214</t>
  </si>
  <si>
    <t>艾君</t>
  </si>
  <si>
    <t>612430199303010422</t>
  </si>
  <si>
    <t>18840303967</t>
  </si>
  <si>
    <t>22020031502221</t>
  </si>
  <si>
    <t>王昊</t>
  </si>
  <si>
    <t>420324199310130035</t>
  </si>
  <si>
    <t>18972470656</t>
  </si>
  <si>
    <t>18272425611</t>
  </si>
  <si>
    <t>22020031502223</t>
  </si>
  <si>
    <t>甘敏</t>
  </si>
  <si>
    <t>420324199702021022</t>
  </si>
  <si>
    <t>13227617613</t>
  </si>
  <si>
    <t>15671909032</t>
  </si>
  <si>
    <t>22020031502227</t>
  </si>
  <si>
    <t>无暂无资格证</t>
  </si>
  <si>
    <t>张杨迪</t>
  </si>
  <si>
    <t>420324199704290023</t>
  </si>
  <si>
    <t>13135705625</t>
  </si>
  <si>
    <t>13707288219</t>
  </si>
  <si>
    <t>22020031502318</t>
  </si>
  <si>
    <t>代敏</t>
  </si>
  <si>
    <t>42032519960826514X</t>
  </si>
  <si>
    <t>15897812331</t>
  </si>
  <si>
    <t>22020031502403</t>
  </si>
  <si>
    <t>莫伶俐</t>
  </si>
  <si>
    <t>420303199710112045</t>
  </si>
  <si>
    <t>18772804751</t>
  </si>
  <si>
    <t>13972452053</t>
  </si>
  <si>
    <t>22020031502406</t>
  </si>
  <si>
    <t>李航</t>
  </si>
  <si>
    <t>420324199411020038</t>
  </si>
  <si>
    <t>15826519193</t>
  </si>
  <si>
    <t>15549943961</t>
  </si>
  <si>
    <t>22020031502408</t>
  </si>
  <si>
    <t>谈爽</t>
  </si>
  <si>
    <t>420324199401192426</t>
  </si>
  <si>
    <t>13872758617</t>
  </si>
  <si>
    <t>15071416983</t>
  </si>
  <si>
    <t>22020031502430</t>
  </si>
  <si>
    <t>席梦菲</t>
  </si>
  <si>
    <t>420324199710053462</t>
  </si>
  <si>
    <t>13597997614</t>
  </si>
  <si>
    <t>22020031502504</t>
  </si>
  <si>
    <t>幼师无</t>
  </si>
  <si>
    <t>周举</t>
  </si>
  <si>
    <t>612401199012233077</t>
  </si>
  <si>
    <t>15594522030</t>
  </si>
  <si>
    <t>13239157760</t>
  </si>
  <si>
    <t>22020031502506</t>
  </si>
  <si>
    <t>张垒</t>
  </si>
  <si>
    <t>42032419940929315X</t>
  </si>
  <si>
    <t>18772759684</t>
  </si>
  <si>
    <t>22020031502508</t>
  </si>
  <si>
    <t>余露露</t>
  </si>
  <si>
    <t>420324199907181927</t>
  </si>
  <si>
    <t>15342694110</t>
  </si>
  <si>
    <t>13329849413</t>
  </si>
  <si>
    <t>22020031502518</t>
  </si>
  <si>
    <t>何慧</t>
  </si>
  <si>
    <t>42032419920124616X</t>
  </si>
  <si>
    <t>15897846869</t>
  </si>
  <si>
    <t>22020031502528</t>
  </si>
  <si>
    <t>周承付</t>
  </si>
  <si>
    <t>500238199303034232</t>
  </si>
  <si>
    <t>18883714518</t>
  </si>
  <si>
    <t>22020031502605</t>
  </si>
  <si>
    <t>郑传波</t>
  </si>
  <si>
    <t>420324199802063158</t>
  </si>
  <si>
    <t>18671677281</t>
  </si>
  <si>
    <t>18672193291</t>
  </si>
  <si>
    <t>22020031502607</t>
  </si>
  <si>
    <t>杨阳</t>
  </si>
  <si>
    <t>420325199008221514</t>
  </si>
  <si>
    <t>18872026381</t>
  </si>
  <si>
    <t>15172303465</t>
  </si>
  <si>
    <t>22020031502623</t>
  </si>
  <si>
    <t>王林</t>
  </si>
  <si>
    <t>420324199501223461</t>
  </si>
  <si>
    <t>13872193350</t>
  </si>
  <si>
    <t>13257125879</t>
  </si>
  <si>
    <t>22020031502626</t>
  </si>
  <si>
    <t>徐佳佳</t>
  </si>
  <si>
    <t>420324199603036165</t>
  </si>
  <si>
    <t>13733564616</t>
  </si>
  <si>
    <t>22020031502627</t>
  </si>
  <si>
    <t>程庆镇</t>
  </si>
  <si>
    <t>420324199803082414</t>
  </si>
  <si>
    <t>18362215576</t>
  </si>
  <si>
    <t>22020031502702</t>
  </si>
  <si>
    <t>柯鹏</t>
  </si>
  <si>
    <t>420324199512162756</t>
  </si>
  <si>
    <t>13886836521</t>
  </si>
  <si>
    <t>22020031502707</t>
  </si>
  <si>
    <t>胡勇</t>
  </si>
  <si>
    <t>420323199602155510</t>
  </si>
  <si>
    <t>18995941919</t>
  </si>
  <si>
    <t>22020031502709</t>
  </si>
  <si>
    <t>杨秋玉</t>
  </si>
  <si>
    <t>420323199110226124</t>
  </si>
  <si>
    <t>15727081680</t>
  </si>
  <si>
    <t>22020031502715</t>
  </si>
  <si>
    <t>王俊</t>
  </si>
  <si>
    <t>420324199507112412</t>
  </si>
  <si>
    <t>18571492014</t>
  </si>
  <si>
    <t>22020031502722</t>
  </si>
  <si>
    <t>纪云</t>
  </si>
  <si>
    <t>612427199401010428</t>
  </si>
  <si>
    <t>18391504619</t>
  </si>
  <si>
    <t>22020031502801</t>
  </si>
  <si>
    <t>欧美玲</t>
  </si>
  <si>
    <t>42032419970401052X</t>
  </si>
  <si>
    <t>13114354412</t>
  </si>
  <si>
    <t>15571901391</t>
  </si>
  <si>
    <t>22020031502812</t>
  </si>
  <si>
    <t>危兵</t>
  </si>
  <si>
    <t>612427199904300611</t>
  </si>
  <si>
    <t>15334252039</t>
  </si>
  <si>
    <t>22020031502814</t>
  </si>
  <si>
    <t>吴荣</t>
  </si>
  <si>
    <t>420324199207103864</t>
  </si>
  <si>
    <t>15871103056</t>
  </si>
  <si>
    <t>18871013372</t>
  </si>
  <si>
    <t>22020031502820</t>
  </si>
  <si>
    <t>杨义艳</t>
  </si>
  <si>
    <t>420324199804163865</t>
  </si>
  <si>
    <t>18871983953</t>
  </si>
  <si>
    <t>15586893611</t>
  </si>
  <si>
    <t>22020031502827</t>
  </si>
  <si>
    <t>陈志强</t>
  </si>
  <si>
    <t>420321199809223119</t>
  </si>
  <si>
    <t>15771099290</t>
  </si>
  <si>
    <t>15346611158</t>
  </si>
  <si>
    <t>22020031502922</t>
  </si>
  <si>
    <t>陈瑞雪</t>
  </si>
  <si>
    <t>420321199512085966</t>
  </si>
  <si>
    <t>15997829130</t>
  </si>
  <si>
    <t>15997805381</t>
  </si>
  <si>
    <t>22020031502923</t>
  </si>
  <si>
    <t>白明</t>
  </si>
  <si>
    <t>640221199809250315</t>
  </si>
  <si>
    <t>15071626139</t>
  </si>
  <si>
    <t>15897673067</t>
  </si>
  <si>
    <t>22020031502927</t>
  </si>
  <si>
    <t>杨倩</t>
  </si>
  <si>
    <t>420324199410070041</t>
  </si>
  <si>
    <t>18371975171</t>
  </si>
  <si>
    <t>13094277141</t>
  </si>
  <si>
    <t>22020031502930</t>
  </si>
  <si>
    <t>邱月</t>
  </si>
  <si>
    <t>421022199001136064</t>
  </si>
  <si>
    <t>18627976588</t>
  </si>
  <si>
    <t>18627827158</t>
  </si>
  <si>
    <t>22020031503003</t>
  </si>
  <si>
    <t>明东炜</t>
  </si>
  <si>
    <t>420324199312160027</t>
  </si>
  <si>
    <t>15871107322</t>
  </si>
  <si>
    <t>15872692231</t>
  </si>
  <si>
    <t>22020031503005</t>
  </si>
  <si>
    <t>张燕</t>
  </si>
  <si>
    <t>420324199807292769</t>
  </si>
  <si>
    <t>17771168025</t>
  </si>
  <si>
    <t>15013116628</t>
  </si>
  <si>
    <t>22020031503011</t>
  </si>
  <si>
    <t>翁晓玲</t>
  </si>
  <si>
    <t>420324199011051927</t>
  </si>
  <si>
    <t>18671185270</t>
  </si>
  <si>
    <t>18671184867</t>
  </si>
  <si>
    <t>22020031503016</t>
  </si>
  <si>
    <t>王玉兰</t>
  </si>
  <si>
    <t>420321199112127223</t>
  </si>
  <si>
    <t>18772242257</t>
  </si>
  <si>
    <t>18772876177</t>
  </si>
  <si>
    <t>22020031503018</t>
  </si>
  <si>
    <t>420324199710201023</t>
  </si>
  <si>
    <t>15272270661</t>
  </si>
  <si>
    <t>22020031503107</t>
  </si>
  <si>
    <t>王子懿</t>
  </si>
  <si>
    <t>420321199009150038</t>
  </si>
  <si>
    <t>15271394260</t>
  </si>
  <si>
    <t>13636209084</t>
  </si>
  <si>
    <t>22020031503117</t>
  </si>
  <si>
    <t>柏瑞松</t>
  </si>
  <si>
    <t>420324199211292776</t>
  </si>
  <si>
    <t>17671127556</t>
  </si>
  <si>
    <t>22020031503205</t>
  </si>
  <si>
    <t>徐艳</t>
  </si>
  <si>
    <t>420324199810024263</t>
  </si>
  <si>
    <t>19807199202</t>
  </si>
  <si>
    <t>22020031503209</t>
  </si>
  <si>
    <t>彭小翠</t>
  </si>
  <si>
    <t>420324199409060022</t>
  </si>
  <si>
    <t>15098096290</t>
  </si>
  <si>
    <t>22020031503301</t>
  </si>
  <si>
    <t>陈晓峰</t>
  </si>
  <si>
    <t>420324199202110010</t>
  </si>
  <si>
    <t>15207189359</t>
  </si>
  <si>
    <t>15872683775</t>
  </si>
  <si>
    <t>22020031503307</t>
  </si>
  <si>
    <t>刘树珍</t>
  </si>
  <si>
    <t>420322199804282722</t>
  </si>
  <si>
    <t>16671470619</t>
  </si>
  <si>
    <t>22020031503311</t>
  </si>
  <si>
    <t>张雨翾</t>
  </si>
  <si>
    <t>420324199904051924</t>
  </si>
  <si>
    <t>18671986568</t>
  </si>
  <si>
    <t>13297149368</t>
  </si>
  <si>
    <t>22020031503314</t>
  </si>
  <si>
    <t>昝奇</t>
  </si>
  <si>
    <t>420325199008071915</t>
  </si>
  <si>
    <t>18664746213</t>
  </si>
  <si>
    <t>15011917519</t>
  </si>
  <si>
    <t>22020031503322</t>
  </si>
  <si>
    <t>梅香</t>
  </si>
  <si>
    <t>420325199403243924</t>
  </si>
  <si>
    <t>15871122509</t>
  </si>
  <si>
    <t>17398280256</t>
  </si>
  <si>
    <t>22020031503505</t>
  </si>
  <si>
    <t>任芳</t>
  </si>
  <si>
    <t>420324198908230028</t>
  </si>
  <si>
    <t>13530839787</t>
  </si>
  <si>
    <t>13997812201</t>
  </si>
  <si>
    <t>22020031503519</t>
  </si>
  <si>
    <t>苏瑞</t>
  </si>
  <si>
    <t>500238199305051343</t>
  </si>
  <si>
    <t>13635323565</t>
  </si>
  <si>
    <t>22020031503521</t>
  </si>
  <si>
    <t>易萍</t>
  </si>
  <si>
    <t>612427199507212925</t>
  </si>
  <si>
    <t>13289377306</t>
  </si>
  <si>
    <t>13279218780</t>
  </si>
  <si>
    <t>22020031503522</t>
  </si>
  <si>
    <t>陈进雅</t>
  </si>
  <si>
    <t>612427199705240046</t>
  </si>
  <si>
    <t>13619152376</t>
  </si>
  <si>
    <t>13891551791</t>
  </si>
  <si>
    <t>22020031503608</t>
  </si>
  <si>
    <t>刘秉鑫</t>
  </si>
  <si>
    <t>420324199604191511</t>
  </si>
  <si>
    <t>18717141493</t>
  </si>
  <si>
    <t>22020031503609</t>
  </si>
  <si>
    <t>柯丁</t>
  </si>
  <si>
    <t>420324199809043870</t>
  </si>
  <si>
    <t>13733586500</t>
  </si>
  <si>
    <t>22020031503610</t>
  </si>
  <si>
    <t>敖思琪</t>
  </si>
  <si>
    <t>420324199503206825</t>
  </si>
  <si>
    <t>13476151912</t>
  </si>
  <si>
    <t>17671816428</t>
  </si>
  <si>
    <t>22020031503611</t>
  </si>
  <si>
    <t>500238199709230241</t>
  </si>
  <si>
    <t>18223741431</t>
  </si>
  <si>
    <t>17323852972</t>
  </si>
  <si>
    <t>22020031503614</t>
  </si>
  <si>
    <t>陈芳香</t>
  </si>
  <si>
    <t>500238199610224669</t>
  </si>
  <si>
    <t>13224929708</t>
  </si>
  <si>
    <t>13594448268</t>
  </si>
  <si>
    <t>22020031503620</t>
  </si>
  <si>
    <t>明越</t>
  </si>
  <si>
    <t>42032419951012350X</t>
  </si>
  <si>
    <t>15871112850</t>
  </si>
  <si>
    <t>15071628191</t>
  </si>
  <si>
    <t>22020031503623</t>
  </si>
  <si>
    <t>周洁</t>
  </si>
  <si>
    <t>500238199403273986</t>
  </si>
  <si>
    <t>17338689571</t>
  </si>
  <si>
    <t>22020031503629</t>
  </si>
  <si>
    <t>黄涛</t>
  </si>
  <si>
    <t>612427199701041410</t>
  </si>
  <si>
    <t>18829155168</t>
  </si>
  <si>
    <t>18710658698</t>
  </si>
  <si>
    <t>22020031503702</t>
  </si>
  <si>
    <t>康杰</t>
  </si>
  <si>
    <t>420324199203117513</t>
  </si>
  <si>
    <t>18064063860</t>
  </si>
  <si>
    <t>15571903921</t>
  </si>
  <si>
    <t>22020031503707</t>
  </si>
  <si>
    <t>向华荣</t>
  </si>
  <si>
    <t>420324199405225416</t>
  </si>
  <si>
    <t>13797860759</t>
  </si>
  <si>
    <t>18772943852</t>
  </si>
  <si>
    <t>22020031503715</t>
  </si>
  <si>
    <t>小学小学教师资格</t>
  </si>
  <si>
    <t>魏琴</t>
  </si>
  <si>
    <t>420322199501262425</t>
  </si>
  <si>
    <t>17605894430</t>
  </si>
  <si>
    <t>18590399157</t>
  </si>
  <si>
    <t>22020031503721</t>
  </si>
  <si>
    <t>方浩宇</t>
  </si>
  <si>
    <t>420324199510043155</t>
  </si>
  <si>
    <t>15871469962</t>
  </si>
  <si>
    <t>15071612679</t>
  </si>
  <si>
    <t>22020031503811</t>
  </si>
  <si>
    <t>曹雅馨</t>
  </si>
  <si>
    <t>420303199605241726</t>
  </si>
  <si>
    <t>15727196073</t>
  </si>
  <si>
    <t>22020031503813</t>
  </si>
  <si>
    <t>罗祖鑫</t>
  </si>
  <si>
    <t>420324199112221534</t>
  </si>
  <si>
    <t>18727981696</t>
  </si>
  <si>
    <t>13035278621</t>
  </si>
  <si>
    <t>22020031503815</t>
  </si>
  <si>
    <t>罗敏</t>
  </si>
  <si>
    <t>420324199205281923</t>
  </si>
  <si>
    <t>13235676485</t>
  </si>
  <si>
    <t>22020031503816</t>
  </si>
  <si>
    <t>赵玉凤</t>
  </si>
  <si>
    <t>513002199610206142</t>
  </si>
  <si>
    <t>18381891388</t>
  </si>
  <si>
    <t>13668385408</t>
  </si>
  <si>
    <t>22020031503817</t>
  </si>
  <si>
    <t>小学小学美术</t>
  </si>
  <si>
    <t>翁诚诚</t>
  </si>
  <si>
    <t>420324199610180085</t>
  </si>
  <si>
    <t>18872894429</t>
  </si>
  <si>
    <t>13886836612</t>
  </si>
  <si>
    <t>22020031503908</t>
  </si>
  <si>
    <t>孟娇钰</t>
  </si>
  <si>
    <t>420324199803271928</t>
  </si>
  <si>
    <t>15271388282</t>
  </si>
  <si>
    <t>13037110687</t>
  </si>
  <si>
    <t>22020031503913</t>
  </si>
  <si>
    <t>无数学</t>
  </si>
  <si>
    <t>420325199202171928</t>
  </si>
  <si>
    <t>18827358267</t>
  </si>
  <si>
    <t>22020031503919</t>
  </si>
  <si>
    <t>黄旭东</t>
  </si>
  <si>
    <t>420324199411222756</t>
  </si>
  <si>
    <t>18589271516</t>
  </si>
  <si>
    <t>22020031503928</t>
  </si>
  <si>
    <t>周豫坤</t>
  </si>
  <si>
    <t>420324199508180011</t>
  </si>
  <si>
    <t>17671812889</t>
  </si>
  <si>
    <t>19971699860</t>
  </si>
  <si>
    <t>22020031504008</t>
  </si>
  <si>
    <t>余强伟</t>
  </si>
  <si>
    <t>420323199405262413</t>
  </si>
  <si>
    <t>13477071143</t>
  </si>
  <si>
    <t>18972469795</t>
  </si>
  <si>
    <t>22020031504009</t>
  </si>
  <si>
    <t>甘慧慧</t>
  </si>
  <si>
    <t>420324199607021024</t>
  </si>
  <si>
    <t>15971477572</t>
  </si>
  <si>
    <t>15972571308</t>
  </si>
  <si>
    <t>22020031504013</t>
  </si>
  <si>
    <t>罗志梅</t>
  </si>
  <si>
    <t>420321199504085923</t>
  </si>
  <si>
    <t>18371956022</t>
  </si>
  <si>
    <t>22020031504024</t>
  </si>
  <si>
    <t>朱华</t>
  </si>
  <si>
    <t>420324198907240080</t>
  </si>
  <si>
    <t>15709147230</t>
  </si>
  <si>
    <t>16671500138</t>
  </si>
  <si>
    <t>22020031504104</t>
  </si>
  <si>
    <t>伍瑞琪</t>
  </si>
  <si>
    <t>420324199406245021</t>
  </si>
  <si>
    <t>15971907196</t>
  </si>
  <si>
    <t>15571912111</t>
  </si>
  <si>
    <t>22020031504107</t>
  </si>
  <si>
    <t>桂小璇</t>
  </si>
  <si>
    <t>420324199611250049</t>
  </si>
  <si>
    <t>19971711997</t>
  </si>
  <si>
    <t>18871498112</t>
  </si>
  <si>
    <t>22020031504112</t>
  </si>
  <si>
    <t>谢立菊</t>
  </si>
  <si>
    <t>61242519970212002X</t>
  </si>
  <si>
    <t>18391514915</t>
  </si>
  <si>
    <t>22020031504113</t>
  </si>
  <si>
    <t>李辉</t>
  </si>
  <si>
    <t>420324199601153851</t>
  </si>
  <si>
    <t>15571910115</t>
  </si>
  <si>
    <t>22020031504114</t>
  </si>
  <si>
    <t>张芳</t>
  </si>
  <si>
    <t>420323199009201723</t>
  </si>
  <si>
    <t>18972479885</t>
  </si>
  <si>
    <t>13886832946</t>
  </si>
  <si>
    <t>22020031504116</t>
  </si>
  <si>
    <t>华天翔</t>
  </si>
  <si>
    <t>420324199309141052</t>
  </si>
  <si>
    <t>15071587154</t>
  </si>
  <si>
    <t>22020031504126</t>
  </si>
  <si>
    <t>汤怀青</t>
  </si>
  <si>
    <t>420324199806170030</t>
  </si>
  <si>
    <t>13235668059</t>
  </si>
  <si>
    <t>18772807006</t>
  </si>
  <si>
    <t>22020031504128</t>
  </si>
  <si>
    <t>俞芸馨</t>
  </si>
  <si>
    <t>420302199003290946</t>
  </si>
  <si>
    <t>18572506815</t>
  </si>
  <si>
    <t>22020031504130</t>
  </si>
  <si>
    <t>鲁晓云</t>
  </si>
  <si>
    <t>612401199110241185</t>
  </si>
  <si>
    <t>18192304586</t>
  </si>
  <si>
    <t>13659154277</t>
  </si>
  <si>
    <t>22020031504302</t>
  </si>
  <si>
    <t>陈鸿鸣</t>
  </si>
  <si>
    <t>330724199905315637</t>
  </si>
  <si>
    <t>18995946856</t>
  </si>
  <si>
    <t>22020031504313</t>
  </si>
  <si>
    <t>吴青辰</t>
  </si>
  <si>
    <t>420324199310010068</t>
  </si>
  <si>
    <t>15171396862</t>
  </si>
  <si>
    <t>13635709757</t>
  </si>
  <si>
    <t>22020031504315</t>
  </si>
  <si>
    <t>钟林</t>
  </si>
  <si>
    <t>42032419940902462X</t>
  </si>
  <si>
    <t>18772109690</t>
  </si>
  <si>
    <t>13986363264</t>
  </si>
  <si>
    <t>22020031504317</t>
  </si>
  <si>
    <t>小学语文学科</t>
  </si>
  <si>
    <t>左娅</t>
  </si>
  <si>
    <t>500238199605056744</t>
  </si>
  <si>
    <t>17772324050</t>
  </si>
  <si>
    <t>18883627524</t>
  </si>
  <si>
    <t>22020031504319</t>
  </si>
  <si>
    <t>张娥</t>
  </si>
  <si>
    <t>420325199307014822</t>
  </si>
  <si>
    <t>18772961408</t>
  </si>
  <si>
    <t>18772938965</t>
  </si>
  <si>
    <t>22020031504403</t>
  </si>
  <si>
    <t>苏涛</t>
  </si>
  <si>
    <t>622625199606021614</t>
  </si>
  <si>
    <t>15593359335</t>
  </si>
  <si>
    <t>22020031504410</t>
  </si>
  <si>
    <t>汤显银</t>
  </si>
  <si>
    <t>42032419921003007X</t>
  </si>
  <si>
    <t>17364184503</t>
  </si>
  <si>
    <t>22020031504426</t>
  </si>
  <si>
    <t>常星星</t>
  </si>
  <si>
    <t>420325199512073012</t>
  </si>
  <si>
    <t>13597901657</t>
  </si>
  <si>
    <t>16671476411</t>
  </si>
  <si>
    <t>22020031504506</t>
  </si>
  <si>
    <t>张弘</t>
  </si>
  <si>
    <t>420324199602154610</t>
  </si>
  <si>
    <t>18271591509</t>
  </si>
  <si>
    <t>22020031504508</t>
  </si>
  <si>
    <t>王毅</t>
  </si>
  <si>
    <t>420324199707280015</t>
  </si>
  <si>
    <t>15172266629</t>
  </si>
  <si>
    <t>17786325886</t>
  </si>
  <si>
    <t>22020031504515</t>
  </si>
  <si>
    <t>黄青山</t>
  </si>
  <si>
    <t>500237199508290073</t>
  </si>
  <si>
    <t>17783212134</t>
  </si>
  <si>
    <t>15171387892</t>
  </si>
  <si>
    <t>22020031504520</t>
  </si>
  <si>
    <t>420324199009281029</t>
  </si>
  <si>
    <t>15172256639</t>
  </si>
  <si>
    <t>22020031504526</t>
  </si>
  <si>
    <t>余昌艳</t>
  </si>
  <si>
    <t>420322199403152425</t>
  </si>
  <si>
    <t>18371953895</t>
  </si>
  <si>
    <t>15071392096</t>
  </si>
  <si>
    <t>22020031504527</t>
  </si>
  <si>
    <t>刘敏</t>
  </si>
  <si>
    <t>420324199407030022</t>
  </si>
  <si>
    <t>13797831266</t>
  </si>
  <si>
    <t>13197270713</t>
  </si>
  <si>
    <t>22020031504608</t>
  </si>
  <si>
    <t>朱磊</t>
  </si>
  <si>
    <t>420324199711080016</t>
  </si>
  <si>
    <t>18872057302</t>
  </si>
  <si>
    <t>18372126182</t>
  </si>
  <si>
    <t>22020031504611</t>
  </si>
  <si>
    <t>夏冬梅</t>
  </si>
  <si>
    <t>420324199611231526</t>
  </si>
  <si>
    <t>18061751986</t>
  </si>
  <si>
    <t>22020031504624</t>
  </si>
  <si>
    <t>胡明容</t>
  </si>
  <si>
    <t>500238199209298485</t>
  </si>
  <si>
    <t>15808032223</t>
  </si>
  <si>
    <t>18883666466</t>
  </si>
  <si>
    <t>22020051603610</t>
  </si>
  <si>
    <t>杨明华</t>
  </si>
  <si>
    <t>500238199606244237</t>
  </si>
  <si>
    <t>18375932473</t>
  </si>
  <si>
    <t>15523229101</t>
  </si>
  <si>
    <t>22020051604430</t>
  </si>
  <si>
    <t>蹇幸蓉</t>
  </si>
  <si>
    <t>500238199601071584</t>
  </si>
  <si>
    <t>18875175071</t>
  </si>
  <si>
    <t>22020051604804</t>
  </si>
  <si>
    <t>熊聃</t>
  </si>
  <si>
    <t>500238199604175848</t>
  </si>
  <si>
    <t>13637986520</t>
  </si>
  <si>
    <t>15310037187</t>
  </si>
  <si>
    <t>22020051604903</t>
  </si>
  <si>
    <t>郑晓玲</t>
  </si>
  <si>
    <t>500237199406190020</t>
  </si>
  <si>
    <t>17729673719</t>
  </si>
  <si>
    <t>17783631269</t>
  </si>
  <si>
    <t>22020051605306</t>
  </si>
  <si>
    <t>王元超</t>
  </si>
  <si>
    <t>500238199404287503</t>
  </si>
  <si>
    <t>18184095201</t>
  </si>
  <si>
    <t>22020051605405</t>
  </si>
  <si>
    <t>周江</t>
  </si>
  <si>
    <t>500238199505184757</t>
  </si>
  <si>
    <t>19923231823</t>
  </si>
  <si>
    <t>17782183141</t>
  </si>
  <si>
    <t>22020051605414</t>
  </si>
  <si>
    <t>彭天友</t>
  </si>
  <si>
    <t>500238199511284754</t>
  </si>
  <si>
    <t>15823710587</t>
  </si>
  <si>
    <t>22020051605416</t>
  </si>
  <si>
    <t>吴锦</t>
  </si>
  <si>
    <t>500238199508253009</t>
  </si>
  <si>
    <t>17323854969</t>
  </si>
  <si>
    <t>13206044109</t>
  </si>
  <si>
    <t>22020051605417</t>
  </si>
  <si>
    <t>向德华</t>
  </si>
  <si>
    <t>500238199706190010</t>
  </si>
  <si>
    <t>17347675437</t>
  </si>
  <si>
    <t>22020051605418</t>
  </si>
  <si>
    <t>蔡真真</t>
  </si>
  <si>
    <t>420624199702131324</t>
  </si>
  <si>
    <t>15072280913</t>
  </si>
  <si>
    <t>18771574721</t>
  </si>
  <si>
    <t>22020062401217</t>
  </si>
  <si>
    <t>赵元卿</t>
  </si>
  <si>
    <t>420324199802135019</t>
  </si>
  <si>
    <t>13477989619</t>
  </si>
  <si>
    <t>15871091751</t>
  </si>
  <si>
    <t>22020082703321</t>
  </si>
  <si>
    <t>占曼</t>
  </si>
  <si>
    <t>42118119960112912X</t>
  </si>
  <si>
    <t>13117086112</t>
  </si>
  <si>
    <t>22020113805429</t>
  </si>
  <si>
    <t>高鹏程</t>
  </si>
  <si>
    <t>429001199709287410</t>
  </si>
  <si>
    <t>15572207208</t>
  </si>
  <si>
    <t>17786729956</t>
  </si>
  <si>
    <t>22020134303424</t>
  </si>
  <si>
    <t>曹旭</t>
  </si>
  <si>
    <t>421302199511065578</t>
  </si>
  <si>
    <t>15271852077</t>
  </si>
  <si>
    <t>15271317881</t>
  </si>
  <si>
    <t>22020134304110</t>
  </si>
  <si>
    <t>田廷</t>
  </si>
  <si>
    <t>500238199211083184</t>
  </si>
  <si>
    <t>15023755290</t>
  </si>
  <si>
    <t>18290565156</t>
  </si>
  <si>
    <t>22020284900429</t>
  </si>
  <si>
    <t>孟亚</t>
  </si>
  <si>
    <t>500238199812155841</t>
  </si>
  <si>
    <t>15826389837</t>
  </si>
  <si>
    <t>22020284900920</t>
  </si>
  <si>
    <t>谭果</t>
  </si>
  <si>
    <t>422802199310102131</t>
  </si>
  <si>
    <t>13403036461</t>
  </si>
  <si>
    <t>22020284901108</t>
  </si>
  <si>
    <t>唐海权</t>
  </si>
  <si>
    <t>500236199710095558</t>
  </si>
  <si>
    <t>18883607258</t>
  </si>
  <si>
    <t>13638299903</t>
  </si>
  <si>
    <t>22020284901614</t>
  </si>
  <si>
    <t>陈珏妃</t>
  </si>
  <si>
    <t>500101199805070120</t>
  </si>
  <si>
    <t>18883649960</t>
  </si>
  <si>
    <t>13436231356</t>
  </si>
  <si>
    <t>22020284901712</t>
  </si>
  <si>
    <t>闵利</t>
  </si>
  <si>
    <t>500238199111120582</t>
  </si>
  <si>
    <t>17782211992</t>
  </si>
  <si>
    <t>17382289696</t>
  </si>
  <si>
    <t>22020284902921</t>
  </si>
  <si>
    <t>杨柳</t>
  </si>
  <si>
    <t>422827199010161620</t>
  </si>
  <si>
    <t>13760245664</t>
  </si>
  <si>
    <t>22020284902927</t>
  </si>
  <si>
    <t>唐伟</t>
  </si>
  <si>
    <t>500236199608045554</t>
  </si>
  <si>
    <t>15730643534</t>
  </si>
  <si>
    <t>15730621935</t>
  </si>
  <si>
    <t>22020284903301</t>
  </si>
  <si>
    <t>周宇</t>
  </si>
  <si>
    <t>422802199211032174</t>
  </si>
  <si>
    <t>18871813140</t>
  </si>
  <si>
    <t>13227455499</t>
  </si>
  <si>
    <t>22020284903312</t>
  </si>
  <si>
    <t>黄景裕</t>
  </si>
  <si>
    <t>513723199501103988</t>
  </si>
  <si>
    <t>15927554156</t>
  </si>
  <si>
    <t>18223802867</t>
  </si>
  <si>
    <t>22020284903314</t>
  </si>
  <si>
    <t>李胡兴</t>
  </si>
  <si>
    <t>422822199703080557</t>
  </si>
  <si>
    <t>15071309522</t>
  </si>
  <si>
    <t>15926115737</t>
  </si>
  <si>
    <t>22020284903725</t>
  </si>
  <si>
    <t>谭琦</t>
  </si>
  <si>
    <t>422823199504012355</t>
  </si>
  <si>
    <t>15172869873</t>
  </si>
  <si>
    <t>18020809728</t>
  </si>
  <si>
    <t>22020284903920</t>
  </si>
  <si>
    <t>无18届无资格证</t>
  </si>
  <si>
    <t>蒋茂艳</t>
  </si>
  <si>
    <t>500236199307112522</t>
  </si>
  <si>
    <t>18290257936</t>
  </si>
  <si>
    <t>22020284904511</t>
  </si>
  <si>
    <t>张敏</t>
  </si>
  <si>
    <t>500238199603211341</t>
  </si>
  <si>
    <t>15883069635</t>
  </si>
  <si>
    <t>15213339279</t>
  </si>
  <si>
    <t>22020284904929</t>
  </si>
  <si>
    <t>袁德瑞</t>
  </si>
  <si>
    <t>500234199306181494</t>
  </si>
  <si>
    <t>15870096007</t>
  </si>
  <si>
    <t>13368488486</t>
  </si>
  <si>
    <t>22020284905312</t>
  </si>
  <si>
    <t>何铁柱</t>
  </si>
  <si>
    <t>500236199606083717</t>
  </si>
  <si>
    <t>17623023380</t>
  </si>
  <si>
    <t>22020284906025</t>
  </si>
  <si>
    <t>谭杨美</t>
  </si>
  <si>
    <t>500236199612284363</t>
  </si>
  <si>
    <t>15730675405</t>
  </si>
  <si>
    <t>13594431785</t>
  </si>
  <si>
    <t>22020284906423</t>
  </si>
  <si>
    <t>张燕梅</t>
  </si>
  <si>
    <t>500236199209275803</t>
  </si>
  <si>
    <t>15923838224</t>
  </si>
  <si>
    <t>15086606662</t>
  </si>
  <si>
    <t>22020284907507</t>
  </si>
  <si>
    <t>郑小露</t>
  </si>
  <si>
    <t>500239199507144720</t>
  </si>
  <si>
    <t>18717092351</t>
  </si>
  <si>
    <t>19936460522</t>
  </si>
  <si>
    <t>22020284908212</t>
  </si>
  <si>
    <t>潘宇</t>
  </si>
  <si>
    <t>500236199705292653</t>
  </si>
  <si>
    <t>13594476061</t>
  </si>
  <si>
    <t>22020284908512</t>
  </si>
  <si>
    <t>谢嫚</t>
  </si>
  <si>
    <t>500236199710027248</t>
  </si>
  <si>
    <t>18223672744</t>
  </si>
  <si>
    <t>22020284908727</t>
  </si>
  <si>
    <t>李书田</t>
  </si>
  <si>
    <t>500236199304162516</t>
  </si>
  <si>
    <t>22020905100323</t>
  </si>
  <si>
    <t>何玉霞</t>
  </si>
  <si>
    <t>420325199712121920</t>
  </si>
  <si>
    <t>小学英语</t>
  </si>
  <si>
    <t>18272321557</t>
  </si>
  <si>
    <t>22030010300824</t>
  </si>
  <si>
    <t>吴文琪</t>
  </si>
  <si>
    <t>420324199807100026</t>
  </si>
  <si>
    <t>13477997335</t>
  </si>
  <si>
    <t>22030010301130</t>
  </si>
  <si>
    <t>黄迪</t>
  </si>
  <si>
    <t>420324199808142762</t>
  </si>
  <si>
    <t>15972920193</t>
  </si>
  <si>
    <t>13733551679</t>
  </si>
  <si>
    <t>22030010301213</t>
  </si>
  <si>
    <t>尹红梅</t>
  </si>
  <si>
    <t>420324199801051024</t>
  </si>
  <si>
    <t>15608635632</t>
  </si>
  <si>
    <t>18672394326</t>
  </si>
  <si>
    <t>22030010301715</t>
  </si>
  <si>
    <t>贺霁</t>
  </si>
  <si>
    <t>420324199703080024</t>
  </si>
  <si>
    <t>18086432157</t>
  </si>
  <si>
    <t>22030010703208</t>
  </si>
  <si>
    <t>蔡丽</t>
  </si>
  <si>
    <t>612427199711110029</t>
  </si>
  <si>
    <t>13197152391</t>
  </si>
  <si>
    <t>13554245736</t>
  </si>
  <si>
    <t>22030010704203</t>
  </si>
  <si>
    <t>张慧云</t>
  </si>
  <si>
    <t>420324199602250020</t>
  </si>
  <si>
    <t>17863660626</t>
  </si>
  <si>
    <t>18772869496</t>
  </si>
  <si>
    <t>22030031400207</t>
  </si>
  <si>
    <t>丁桂英</t>
  </si>
  <si>
    <t>430524199209138166</t>
  </si>
  <si>
    <t>13917255285</t>
  </si>
  <si>
    <t>15026691901</t>
  </si>
  <si>
    <t>22030031400227</t>
  </si>
  <si>
    <t>孟芬芬</t>
  </si>
  <si>
    <t>420324199003144269</t>
  </si>
  <si>
    <t>13872766475</t>
  </si>
  <si>
    <t>18671915522</t>
  </si>
  <si>
    <t>22030031400230</t>
  </si>
  <si>
    <t>谭斌玉</t>
  </si>
  <si>
    <t>420324199510104683</t>
  </si>
  <si>
    <t>15927426320</t>
  </si>
  <si>
    <t>15927027233</t>
  </si>
  <si>
    <t>22030031400321</t>
  </si>
  <si>
    <t>邱智杰</t>
  </si>
  <si>
    <t>420324199401051949</t>
  </si>
  <si>
    <t>18772945629</t>
  </si>
  <si>
    <t>13387155495</t>
  </si>
  <si>
    <t>22030031400407</t>
  </si>
  <si>
    <t>谭洁</t>
  </si>
  <si>
    <t>420324199702222422</t>
  </si>
  <si>
    <t>18372622117</t>
  </si>
  <si>
    <t>15897882005</t>
  </si>
  <si>
    <t>22030031400411</t>
  </si>
  <si>
    <t>杨庆伟</t>
  </si>
  <si>
    <t>420324199111192751</t>
  </si>
  <si>
    <t>17371913776</t>
  </si>
  <si>
    <t>13635720992</t>
  </si>
  <si>
    <t>22030031400416</t>
  </si>
  <si>
    <t>陈晓敏</t>
  </si>
  <si>
    <t>42032419891023102X</t>
  </si>
  <si>
    <t>13397293061</t>
  </si>
  <si>
    <t>22030031400510</t>
  </si>
  <si>
    <t>初中外语</t>
  </si>
  <si>
    <t>潘冰洁</t>
  </si>
  <si>
    <t>420324199110110021</t>
  </si>
  <si>
    <t>13197245386</t>
  </si>
  <si>
    <t>22030031400513</t>
  </si>
  <si>
    <t>吴钦鑫</t>
  </si>
  <si>
    <t>42032419961111002X</t>
  </si>
  <si>
    <t>15971907261</t>
  </si>
  <si>
    <t>13972477320</t>
  </si>
  <si>
    <t>22030031400605</t>
  </si>
  <si>
    <t>付文俐</t>
  </si>
  <si>
    <t>420324199909271926</t>
  </si>
  <si>
    <t>15872743679</t>
  </si>
  <si>
    <t>22030031400705</t>
  </si>
  <si>
    <t>黄青松</t>
  </si>
  <si>
    <t>420324199410063167</t>
  </si>
  <si>
    <t>13628619577</t>
  </si>
  <si>
    <t>18772850922</t>
  </si>
  <si>
    <t>22030031400707</t>
  </si>
  <si>
    <t>尹婷婷</t>
  </si>
  <si>
    <t>420324199004080527</t>
  </si>
  <si>
    <t>15342709718</t>
  </si>
  <si>
    <t>15342686888</t>
  </si>
  <si>
    <t>22030031400723</t>
  </si>
  <si>
    <t>420324199612232424</t>
  </si>
  <si>
    <t>15707285045</t>
  </si>
  <si>
    <t>15571421223</t>
  </si>
  <si>
    <t>22030031400811</t>
  </si>
  <si>
    <t>汪鑫涵</t>
  </si>
  <si>
    <t>420324199709272764</t>
  </si>
  <si>
    <t>18827558257</t>
  </si>
  <si>
    <t>22030031400912</t>
  </si>
  <si>
    <t>豆艳芳</t>
  </si>
  <si>
    <t>622625199201161221</t>
  </si>
  <si>
    <t>18794111092</t>
  </si>
  <si>
    <t>22030031400924</t>
  </si>
  <si>
    <t>汪德巧</t>
  </si>
  <si>
    <t>612427199509130448</t>
  </si>
  <si>
    <t>17691197376</t>
  </si>
  <si>
    <t>22030031400926</t>
  </si>
  <si>
    <t>李品妹</t>
  </si>
  <si>
    <t>500238199708235104</t>
  </si>
  <si>
    <t>15213340820</t>
  </si>
  <si>
    <t>17783675380</t>
  </si>
  <si>
    <t>22030031401124</t>
  </si>
  <si>
    <t>谈敏</t>
  </si>
  <si>
    <t>420324199207290049</t>
  </si>
  <si>
    <t>22030031401126</t>
  </si>
  <si>
    <t>戈洪丹</t>
  </si>
  <si>
    <t>500238199702015100</t>
  </si>
  <si>
    <t>18623073242</t>
  </si>
  <si>
    <t>22030031401211</t>
  </si>
  <si>
    <t>翁亚楠</t>
  </si>
  <si>
    <t>42032419981016002X</t>
  </si>
  <si>
    <t>18871938832</t>
  </si>
  <si>
    <t>15629527555</t>
  </si>
  <si>
    <t>22030031401212</t>
  </si>
  <si>
    <t>陶禄伟</t>
  </si>
  <si>
    <t>420324199602085416</t>
  </si>
  <si>
    <t>13260583616</t>
  </si>
  <si>
    <t>22030031401214</t>
  </si>
  <si>
    <t>李思敏</t>
  </si>
  <si>
    <t>430626199607066223</t>
  </si>
  <si>
    <t>15399909063</t>
  </si>
  <si>
    <t>22030031401230</t>
  </si>
  <si>
    <t>黄浩</t>
  </si>
  <si>
    <t>420324199202081037</t>
  </si>
  <si>
    <t>15927534576</t>
  </si>
  <si>
    <t>13872813232</t>
  </si>
  <si>
    <t>22030031401314</t>
  </si>
  <si>
    <t>罗芳</t>
  </si>
  <si>
    <t>612526198911236448</t>
  </si>
  <si>
    <t>18292199159</t>
  </si>
  <si>
    <t>15829539799</t>
  </si>
  <si>
    <t>22030031401325</t>
  </si>
  <si>
    <t>郭慧</t>
  </si>
  <si>
    <t>420324199111170069</t>
  </si>
  <si>
    <t>15871107038</t>
  </si>
  <si>
    <t>19871352055</t>
  </si>
  <si>
    <t>22030031401410</t>
  </si>
  <si>
    <t>潘婷</t>
  </si>
  <si>
    <t>612427199108090027</t>
  </si>
  <si>
    <t>15332688860</t>
  </si>
  <si>
    <t>22030031401425</t>
  </si>
  <si>
    <t>尹礼婷</t>
  </si>
  <si>
    <t>61242719940819002X</t>
  </si>
  <si>
    <t>15029780871</t>
  </si>
  <si>
    <t>13629245134</t>
  </si>
  <si>
    <t>22030031401512</t>
  </si>
  <si>
    <t>邹思敏</t>
  </si>
  <si>
    <t>42032419981227002X</t>
  </si>
  <si>
    <t>18871925927</t>
  </si>
  <si>
    <t>22030031401603</t>
  </si>
  <si>
    <t>柯圣珍</t>
  </si>
  <si>
    <t>420322199404143344</t>
  </si>
  <si>
    <t>13197257406</t>
  </si>
  <si>
    <t>22030031401712</t>
  </si>
  <si>
    <t>贺文静</t>
  </si>
  <si>
    <t>420324199107131948</t>
  </si>
  <si>
    <t>18772256986</t>
  </si>
  <si>
    <t>13886816363</t>
  </si>
  <si>
    <t>22030031401809</t>
  </si>
  <si>
    <t>张雅情</t>
  </si>
  <si>
    <t>612427199312200027</t>
  </si>
  <si>
    <t>13324653909</t>
  </si>
  <si>
    <t>18049154970</t>
  </si>
  <si>
    <t>22030031401818</t>
  </si>
  <si>
    <t>王悦婷</t>
  </si>
  <si>
    <t>420324199701230025</t>
  </si>
  <si>
    <t>15871400985</t>
  </si>
  <si>
    <t>13235653698</t>
  </si>
  <si>
    <t>22030031401911</t>
  </si>
  <si>
    <t>初中小学英语</t>
  </si>
  <si>
    <t>梁苗</t>
  </si>
  <si>
    <t>420324199001113469</t>
  </si>
  <si>
    <t>15387268810</t>
  </si>
  <si>
    <t>13886845518</t>
  </si>
  <si>
    <t>22030031402010</t>
  </si>
  <si>
    <t>柏赛</t>
  </si>
  <si>
    <t>420323199110242466</t>
  </si>
  <si>
    <t>15171381351</t>
  </si>
  <si>
    <t>13581362729</t>
  </si>
  <si>
    <t>22030031402013</t>
  </si>
  <si>
    <t>陈燕</t>
  </si>
  <si>
    <t>612430199710200047</t>
  </si>
  <si>
    <t>15664727916</t>
  </si>
  <si>
    <t>22030031402017</t>
  </si>
  <si>
    <t>陈小娟</t>
  </si>
  <si>
    <t>420324199610091947</t>
  </si>
  <si>
    <t>13517198725</t>
  </si>
  <si>
    <t>22030031402110</t>
  </si>
  <si>
    <t>刘青</t>
  </si>
  <si>
    <t>420324199301141023</t>
  </si>
  <si>
    <t>15671694521</t>
  </si>
  <si>
    <t>22030031402115</t>
  </si>
  <si>
    <t>尹姣姣</t>
  </si>
  <si>
    <t>612427199609150622</t>
  </si>
  <si>
    <t>13389153196</t>
  </si>
  <si>
    <t>22030031402119</t>
  </si>
  <si>
    <t>张坤</t>
  </si>
  <si>
    <t>420324199506180042</t>
  </si>
  <si>
    <t>15558650325</t>
  </si>
  <si>
    <t>15926197396</t>
  </si>
  <si>
    <t>22030062000917</t>
  </si>
  <si>
    <t>李雅雯</t>
  </si>
  <si>
    <t>422801198907200024</t>
  </si>
  <si>
    <t>15172846784</t>
  </si>
  <si>
    <t>22030284800506</t>
  </si>
  <si>
    <t>郭林</t>
  </si>
  <si>
    <t>422801199508093262</t>
  </si>
  <si>
    <t>18872139405</t>
  </si>
  <si>
    <t>18672256620</t>
  </si>
  <si>
    <t>22030284800515</t>
  </si>
  <si>
    <t>高永红</t>
  </si>
  <si>
    <t>500236199608180860</t>
  </si>
  <si>
    <t>18014342756</t>
  </si>
  <si>
    <t>15520048215</t>
  </si>
  <si>
    <t>22030284800625</t>
  </si>
  <si>
    <t>秦苗</t>
  </si>
  <si>
    <t>422802199612020326</t>
  </si>
  <si>
    <t>15272967992</t>
  </si>
  <si>
    <t>22030284800907</t>
  </si>
  <si>
    <t>张菊梅</t>
  </si>
  <si>
    <t>500236199604075801</t>
  </si>
  <si>
    <t>15215272295</t>
  </si>
  <si>
    <t>22030284802219</t>
  </si>
  <si>
    <t>吴曼</t>
  </si>
  <si>
    <t>500237199705178929</t>
  </si>
  <si>
    <t>13271874989</t>
  </si>
  <si>
    <t>19115253148</t>
  </si>
  <si>
    <t>22030284802715</t>
  </si>
  <si>
    <t>陈瑞博</t>
  </si>
  <si>
    <t>422202199811096515</t>
  </si>
  <si>
    <t>13545436284</t>
  </si>
  <si>
    <t>15902756258</t>
  </si>
  <si>
    <t>22040031504801</t>
  </si>
  <si>
    <t>林想</t>
  </si>
  <si>
    <t>420324199703086186</t>
  </si>
  <si>
    <t>19971604380</t>
  </si>
  <si>
    <t>13165639777</t>
  </si>
  <si>
    <t>22040031504805</t>
  </si>
  <si>
    <t>幼师幼儿园</t>
  </si>
  <si>
    <t>张炳</t>
  </si>
  <si>
    <t>420324199707057534</t>
  </si>
  <si>
    <t>17671444568</t>
  </si>
  <si>
    <t>15071629283</t>
  </si>
  <si>
    <t>22040031504807</t>
  </si>
  <si>
    <t>尹春秀</t>
  </si>
  <si>
    <t>420324199401090526</t>
  </si>
  <si>
    <t>18594009635</t>
  </si>
  <si>
    <t>18594006127</t>
  </si>
  <si>
    <t>22040031504809</t>
  </si>
  <si>
    <t>郑玲玲</t>
  </si>
  <si>
    <t>420324199809261923</t>
  </si>
  <si>
    <t>15697198552</t>
  </si>
  <si>
    <t>13035273779</t>
  </si>
  <si>
    <t>22040031504812</t>
  </si>
  <si>
    <t>韩丽</t>
  </si>
  <si>
    <t>420322199808075747</t>
  </si>
  <si>
    <t>13636245598</t>
  </si>
  <si>
    <t>18674183605</t>
  </si>
  <si>
    <t>22040031504815</t>
  </si>
  <si>
    <t>李秀灵</t>
  </si>
  <si>
    <t>420324199704017166</t>
  </si>
  <si>
    <t>13297159507</t>
  </si>
  <si>
    <t>22040031504820</t>
  </si>
  <si>
    <t>刘顺</t>
  </si>
  <si>
    <t>420324199509294256</t>
  </si>
  <si>
    <t>17810795098</t>
  </si>
  <si>
    <t>22040031504821</t>
  </si>
  <si>
    <t>刘煌</t>
  </si>
  <si>
    <t>420324199601070052</t>
  </si>
  <si>
    <t>18827516725</t>
  </si>
  <si>
    <t>13227606665</t>
  </si>
  <si>
    <t>22040031504828</t>
  </si>
  <si>
    <t>郭婷婷</t>
  </si>
  <si>
    <t>42032419980910192X</t>
  </si>
  <si>
    <t>17671114165</t>
  </si>
  <si>
    <t>22040031504902</t>
  </si>
  <si>
    <t>李秀秀</t>
  </si>
  <si>
    <t>420324199208023161</t>
  </si>
  <si>
    <t>15549953203</t>
  </si>
  <si>
    <t>19925236351</t>
  </si>
  <si>
    <t>22040031504903</t>
  </si>
  <si>
    <t>郭晓丹</t>
  </si>
  <si>
    <t>42032419960308102X</t>
  </si>
  <si>
    <t>18372626567</t>
  </si>
  <si>
    <t>22040031504907</t>
  </si>
  <si>
    <t>洪佳媛</t>
  </si>
  <si>
    <t>420324199806192766</t>
  </si>
  <si>
    <t>15972956020</t>
  </si>
  <si>
    <t>17386033105</t>
  </si>
  <si>
    <t>22040031504908</t>
  </si>
  <si>
    <t>无中学思想品德</t>
  </si>
  <si>
    <t>操小倩</t>
  </si>
  <si>
    <t>420324199909300029</t>
  </si>
  <si>
    <t>15571416652</t>
  </si>
  <si>
    <t>18972505686</t>
  </si>
  <si>
    <t>22040031504909</t>
  </si>
  <si>
    <t>郭应君</t>
  </si>
  <si>
    <t>420324199909151924</t>
  </si>
  <si>
    <t>15926158031</t>
  </si>
  <si>
    <t>13135725132</t>
  </si>
  <si>
    <t>22040031504910</t>
  </si>
  <si>
    <t>赵艳</t>
  </si>
  <si>
    <t>420324199703054627</t>
  </si>
  <si>
    <t>15171370350</t>
  </si>
  <si>
    <t>22040031504913</t>
  </si>
  <si>
    <t>高雪</t>
  </si>
  <si>
    <t>420324199707154625</t>
  </si>
  <si>
    <t>22040031504918</t>
  </si>
  <si>
    <t>42032419981029102X</t>
  </si>
  <si>
    <t>13297191029</t>
  </si>
  <si>
    <t>22040031504922</t>
  </si>
  <si>
    <t>邹欣宜</t>
  </si>
  <si>
    <t>420324199712034628</t>
  </si>
  <si>
    <t>18772907723</t>
  </si>
  <si>
    <t>22040031504924</t>
  </si>
  <si>
    <t>雷雅琪</t>
  </si>
  <si>
    <t>420324199404130028</t>
  </si>
  <si>
    <t>15549997700</t>
  </si>
  <si>
    <t>13244134000</t>
  </si>
  <si>
    <t>22040031504927</t>
  </si>
  <si>
    <t>王瑞</t>
  </si>
  <si>
    <t>420324199003061025</t>
  </si>
  <si>
    <t>13636197370</t>
  </si>
  <si>
    <t>22040031504928</t>
  </si>
  <si>
    <t>420324199804080525</t>
  </si>
  <si>
    <t>15926155246</t>
  </si>
  <si>
    <t>22040031504930</t>
  </si>
  <si>
    <t>夏怡萱</t>
  </si>
  <si>
    <t>420324199203164627</t>
  </si>
  <si>
    <t>18772851151</t>
  </si>
  <si>
    <t>18772944390</t>
  </si>
  <si>
    <t>22040031505001</t>
  </si>
  <si>
    <t>郭有瑞</t>
  </si>
  <si>
    <t>420321199101201547</t>
  </si>
  <si>
    <t>15897880379</t>
  </si>
  <si>
    <t>15897884138</t>
  </si>
  <si>
    <t>22040031505002</t>
  </si>
  <si>
    <t>付艳莉</t>
  </si>
  <si>
    <t>420324199205261949</t>
  </si>
  <si>
    <t>18071950679</t>
  </si>
  <si>
    <t>15872732624</t>
  </si>
  <si>
    <t>22040031505003</t>
  </si>
  <si>
    <t>王远长</t>
  </si>
  <si>
    <t>420322199706152713</t>
  </si>
  <si>
    <t>15342700615</t>
  </si>
  <si>
    <t>22040031505006</t>
  </si>
  <si>
    <t>刘莹</t>
  </si>
  <si>
    <t>420324199704150020</t>
  </si>
  <si>
    <t>18772788204</t>
  </si>
  <si>
    <t>22040031505008</t>
  </si>
  <si>
    <t>罗乐</t>
  </si>
  <si>
    <t>500238199309098501</t>
  </si>
  <si>
    <t>18223988188</t>
  </si>
  <si>
    <t>22040051607024</t>
  </si>
  <si>
    <t>李小红</t>
  </si>
  <si>
    <t>500238199702018280</t>
  </si>
  <si>
    <t>17382361338</t>
  </si>
  <si>
    <t>17819776007</t>
  </si>
  <si>
    <t>22040051607028</t>
  </si>
  <si>
    <t>周诗歌</t>
  </si>
  <si>
    <t>612427199011173213</t>
  </si>
  <si>
    <t>小学科学</t>
  </si>
  <si>
    <t>13571451663</t>
  </si>
  <si>
    <t>15114955872</t>
  </si>
  <si>
    <t>22050031300108</t>
  </si>
  <si>
    <t>初中历史</t>
  </si>
  <si>
    <t>黄姣姣</t>
  </si>
  <si>
    <t>420321199411292122</t>
  </si>
  <si>
    <t>15549990294</t>
  </si>
  <si>
    <t>17520144543</t>
  </si>
  <si>
    <t>22050031300114</t>
  </si>
  <si>
    <t>柏伟</t>
  </si>
  <si>
    <t>420324199806272758</t>
  </si>
  <si>
    <t>15272275729</t>
  </si>
  <si>
    <t>22050031300119</t>
  </si>
  <si>
    <t>张姣</t>
  </si>
  <si>
    <t>42032419960720682X</t>
  </si>
  <si>
    <t>18871948746</t>
  </si>
  <si>
    <t>17771914642</t>
  </si>
  <si>
    <t>22050031300121</t>
  </si>
  <si>
    <t>董欢</t>
  </si>
  <si>
    <t>420324199805053182</t>
  </si>
  <si>
    <t>15527613768</t>
  </si>
  <si>
    <t>15167423595</t>
  </si>
  <si>
    <t>22050031300123</t>
  </si>
  <si>
    <t>刘丹</t>
  </si>
  <si>
    <t>430921199001288547</t>
  </si>
  <si>
    <t>15172308965</t>
  </si>
  <si>
    <t>15586893379</t>
  </si>
  <si>
    <t>22050031300126</t>
  </si>
  <si>
    <t>李志鑫</t>
  </si>
  <si>
    <t>420324199603021916</t>
  </si>
  <si>
    <t>18986884350</t>
  </si>
  <si>
    <t>22050031300128</t>
  </si>
  <si>
    <t>谢瑞</t>
  </si>
  <si>
    <t>420324199712180537</t>
  </si>
  <si>
    <t>15007190921</t>
  </si>
  <si>
    <t>18871946715</t>
  </si>
  <si>
    <t>22050031300205</t>
  </si>
  <si>
    <t>420324199202013480</t>
  </si>
  <si>
    <t>18372713730</t>
  </si>
  <si>
    <t>15172275638</t>
  </si>
  <si>
    <t>22050031300209</t>
  </si>
  <si>
    <t>王盼</t>
  </si>
  <si>
    <t>420324199611040068</t>
  </si>
  <si>
    <t>15926175564</t>
  </si>
  <si>
    <t>17720268869</t>
  </si>
  <si>
    <t>22050031300211</t>
  </si>
  <si>
    <t>小学小学科学</t>
  </si>
  <si>
    <t>李琳</t>
  </si>
  <si>
    <t>420324199801171026</t>
  </si>
  <si>
    <t>18772221603</t>
  </si>
  <si>
    <t>13042762111</t>
  </si>
  <si>
    <t>22050031300217</t>
  </si>
  <si>
    <t>许坤毅</t>
  </si>
  <si>
    <t>420324199608104251</t>
  </si>
  <si>
    <t>18314788729</t>
  </si>
  <si>
    <t>22050031300219</t>
  </si>
  <si>
    <t>代园园</t>
  </si>
  <si>
    <t>420324199808082755</t>
  </si>
  <si>
    <t>17671814927</t>
  </si>
  <si>
    <t>15897871127</t>
  </si>
  <si>
    <t>22050031300221</t>
  </si>
  <si>
    <t>尹航</t>
  </si>
  <si>
    <t>420324199608290015</t>
  </si>
  <si>
    <t>13554498307</t>
  </si>
  <si>
    <t>22050031300302</t>
  </si>
  <si>
    <t>周立楚</t>
  </si>
  <si>
    <t>420324199210031515</t>
  </si>
  <si>
    <t>15098085494</t>
  </si>
  <si>
    <t>22050031300308</t>
  </si>
  <si>
    <t>任甲文</t>
  </si>
  <si>
    <t>420324199209210049</t>
  </si>
  <si>
    <t>13797810071</t>
  </si>
  <si>
    <t>17323179941</t>
  </si>
  <si>
    <t>22050031300309</t>
  </si>
  <si>
    <t>王淼</t>
  </si>
  <si>
    <t>420324199712174620</t>
  </si>
  <si>
    <t>18064260903</t>
  </si>
  <si>
    <t>15897870060</t>
  </si>
  <si>
    <t>22050031300314</t>
  </si>
  <si>
    <t>丁大宝</t>
  </si>
  <si>
    <t>420324199404161916</t>
  </si>
  <si>
    <t>18772950556</t>
  </si>
  <si>
    <t>17371392628</t>
  </si>
  <si>
    <t>22050031300320</t>
  </si>
  <si>
    <t>朱小红</t>
  </si>
  <si>
    <t>420324199508153865</t>
  </si>
  <si>
    <t>17671130811</t>
  </si>
  <si>
    <t xml:space="preserve">       </t>
  </si>
  <si>
    <t>22050031300326</t>
  </si>
  <si>
    <t>查静静</t>
  </si>
  <si>
    <t>42032419970115582X</t>
  </si>
  <si>
    <t>18162319195</t>
  </si>
  <si>
    <t>22050031300330</t>
  </si>
  <si>
    <t>尹忆涵</t>
  </si>
  <si>
    <t>420324199412181044</t>
  </si>
  <si>
    <t>15971875978</t>
  </si>
  <si>
    <t>22050031300404</t>
  </si>
  <si>
    <t>刘伟</t>
  </si>
  <si>
    <t>420324199605030015</t>
  </si>
  <si>
    <t>15997837073</t>
  </si>
  <si>
    <t>15342689856</t>
  </si>
  <si>
    <t>22050031300408</t>
  </si>
  <si>
    <t>420321199305073129</t>
  </si>
  <si>
    <t>18872055538</t>
  </si>
  <si>
    <t>22050031300409</t>
  </si>
  <si>
    <t>朱锐</t>
  </si>
  <si>
    <t>42032419980519003X</t>
  </si>
  <si>
    <t>17671130034</t>
  </si>
  <si>
    <t>13872792539</t>
  </si>
  <si>
    <t>22050031300412</t>
  </si>
  <si>
    <t>无科学</t>
  </si>
  <si>
    <t>唐澜</t>
  </si>
  <si>
    <t>420324199405310020</t>
  </si>
  <si>
    <t>18872917209</t>
  </si>
  <si>
    <t>13886835913</t>
  </si>
  <si>
    <t>22050031300418</t>
  </si>
  <si>
    <t>梁文静</t>
  </si>
  <si>
    <t>420324199602070046</t>
  </si>
  <si>
    <t>18942174297</t>
  </si>
  <si>
    <t>19807199031</t>
  </si>
  <si>
    <t>22050031300424</t>
  </si>
  <si>
    <t>尹元龙</t>
  </si>
  <si>
    <t>420324199510061054</t>
  </si>
  <si>
    <t>13986866955</t>
  </si>
  <si>
    <t>13986896955</t>
  </si>
  <si>
    <t>22050093005328</t>
  </si>
  <si>
    <t>易小娇</t>
  </si>
  <si>
    <t>420323199808087023</t>
  </si>
  <si>
    <t>15549994497</t>
  </si>
  <si>
    <t>22050103302703</t>
  </si>
  <si>
    <t>杨欣</t>
  </si>
  <si>
    <t>420324199805280043</t>
  </si>
  <si>
    <t>小学音乐</t>
  </si>
  <si>
    <t>18872023833</t>
  </si>
  <si>
    <t>22060031300604</t>
  </si>
  <si>
    <t>高中音乐</t>
  </si>
  <si>
    <t>杨懿</t>
  </si>
  <si>
    <t>420324199711050044</t>
  </si>
  <si>
    <t>18772820720</t>
  </si>
  <si>
    <t>22060031300701</t>
  </si>
  <si>
    <t>谭丽丽</t>
  </si>
  <si>
    <t>420324199604104625</t>
  </si>
  <si>
    <t>17786322235</t>
  </si>
  <si>
    <t>18696053375</t>
  </si>
  <si>
    <t>22060031300706</t>
  </si>
  <si>
    <t>小学小学音乐</t>
  </si>
  <si>
    <t>贺文钰</t>
  </si>
  <si>
    <t>420324199811180022</t>
  </si>
  <si>
    <t>15997839686</t>
  </si>
  <si>
    <t>22060031300708</t>
  </si>
  <si>
    <t>王汝洁</t>
  </si>
  <si>
    <t>420324199904281527</t>
  </si>
  <si>
    <t>18674192601</t>
  </si>
  <si>
    <t>18772249088</t>
  </si>
  <si>
    <t>22060031300727</t>
  </si>
  <si>
    <t>杨佳</t>
  </si>
  <si>
    <t>42032420000515276X</t>
  </si>
  <si>
    <t>18772959525</t>
  </si>
  <si>
    <t>13971926212</t>
  </si>
  <si>
    <t>22060031300728</t>
  </si>
  <si>
    <t>罗小倩</t>
  </si>
  <si>
    <t>420324199909181525</t>
  </si>
  <si>
    <t>18607288406</t>
  </si>
  <si>
    <t>22060031300805</t>
  </si>
  <si>
    <t>胡代俊</t>
  </si>
  <si>
    <t>420324199506157221</t>
  </si>
  <si>
    <t>22060031300810</t>
  </si>
  <si>
    <t>李霞</t>
  </si>
  <si>
    <t>42032419950827152X</t>
  </si>
  <si>
    <t>13477329439</t>
  </si>
  <si>
    <t>15586923891</t>
  </si>
  <si>
    <t>22060031300812</t>
  </si>
  <si>
    <t>胡奇慧</t>
  </si>
  <si>
    <t>420324199801030020</t>
  </si>
  <si>
    <t>18827535656</t>
  </si>
  <si>
    <t>13317286756</t>
  </si>
  <si>
    <t>22060031300815</t>
  </si>
  <si>
    <t>初中初高中音乐</t>
  </si>
  <si>
    <t>叶渺淼</t>
  </si>
  <si>
    <t>420323200006227229</t>
  </si>
  <si>
    <t>17371939775</t>
  </si>
  <si>
    <t>22060031300905</t>
  </si>
  <si>
    <t>无音乐</t>
  </si>
  <si>
    <t>蒋碧鸿</t>
  </si>
  <si>
    <t>420324199805280027</t>
  </si>
  <si>
    <t>18827535637</t>
  </si>
  <si>
    <t>18272318567</t>
  </si>
  <si>
    <t>22060031300907</t>
  </si>
  <si>
    <t>刘晓玲</t>
  </si>
  <si>
    <t>420324199709041528</t>
  </si>
  <si>
    <t>18572500624</t>
  </si>
  <si>
    <t>18772905499</t>
  </si>
  <si>
    <t>22060031300913</t>
  </si>
  <si>
    <t>王敏</t>
  </si>
  <si>
    <t>420324199701082421</t>
  </si>
  <si>
    <t>18772921337</t>
  </si>
  <si>
    <t>18671928141</t>
  </si>
  <si>
    <t>22060031300914</t>
  </si>
  <si>
    <t>小学美术</t>
  </si>
  <si>
    <t>敖璐</t>
  </si>
  <si>
    <t>42032419990218052X</t>
  </si>
  <si>
    <t>18971902595</t>
  </si>
  <si>
    <t>18907285515</t>
  </si>
  <si>
    <t>22060031301005</t>
  </si>
  <si>
    <t>小学音乐，社会</t>
  </si>
  <si>
    <t>郑小春</t>
  </si>
  <si>
    <t>612427199401102429</t>
  </si>
  <si>
    <t>18992551900</t>
  </si>
  <si>
    <t>22060031301019</t>
  </si>
  <si>
    <t>刘亚敏</t>
  </si>
  <si>
    <t>420324199705220529</t>
  </si>
  <si>
    <t>15171371017</t>
  </si>
  <si>
    <t>22060031301025</t>
  </si>
  <si>
    <t>唐琰秋</t>
  </si>
  <si>
    <t>420324199808134260</t>
  </si>
  <si>
    <t>18872022489</t>
  </si>
  <si>
    <t>18872893035</t>
  </si>
  <si>
    <t>22060031301027</t>
  </si>
  <si>
    <t>李冬竹</t>
  </si>
  <si>
    <t>420324199811032425</t>
  </si>
  <si>
    <t>18827535677</t>
  </si>
  <si>
    <t>22060031301028</t>
  </si>
  <si>
    <t>黄小红</t>
  </si>
  <si>
    <t>500238199602112405</t>
  </si>
  <si>
    <t>15215293063</t>
  </si>
  <si>
    <t>22060051700519</t>
  </si>
  <si>
    <t>张异玲</t>
  </si>
  <si>
    <t>500238199608080889</t>
  </si>
  <si>
    <t>15823844446</t>
  </si>
  <si>
    <t>22060051700521</t>
  </si>
  <si>
    <t>马若男</t>
  </si>
  <si>
    <t>420324199508273461</t>
  </si>
  <si>
    <t>小学体育</t>
  </si>
  <si>
    <t>18371948510</t>
  </si>
  <si>
    <t>22070031402201</t>
  </si>
  <si>
    <t>熊炎</t>
  </si>
  <si>
    <t>420325199811211112</t>
  </si>
  <si>
    <t>13636155574</t>
  </si>
  <si>
    <t>13797845760</t>
  </si>
  <si>
    <t>22070031402230</t>
  </si>
  <si>
    <t>柯新</t>
  </si>
  <si>
    <t>42032419960112345X</t>
  </si>
  <si>
    <t>15700027963</t>
  </si>
  <si>
    <t>22070031402301</t>
  </si>
  <si>
    <t>柯垚</t>
  </si>
  <si>
    <t>420324199801120018</t>
  </si>
  <si>
    <t>15571993331</t>
  </si>
  <si>
    <t>22070031402404</t>
  </si>
  <si>
    <t>李鑫</t>
  </si>
  <si>
    <t>420324199809230043</t>
  </si>
  <si>
    <t>13164672911</t>
  </si>
  <si>
    <t>15271379688</t>
  </si>
  <si>
    <t>22070031402408</t>
  </si>
  <si>
    <t>姜钰斌</t>
  </si>
  <si>
    <t>42032419981207001X</t>
  </si>
  <si>
    <t>13163235920</t>
  </si>
  <si>
    <t>15926180216</t>
  </si>
  <si>
    <t>22070031402430</t>
  </si>
  <si>
    <t>吴波</t>
  </si>
  <si>
    <t>420324199203200050</t>
  </si>
  <si>
    <t>13477297799</t>
  </si>
  <si>
    <t>13707289658</t>
  </si>
  <si>
    <t>22070031402517</t>
  </si>
  <si>
    <t>初中体育</t>
  </si>
  <si>
    <t>易美培</t>
  </si>
  <si>
    <t>420324199709065415</t>
  </si>
  <si>
    <t>15072907565</t>
  </si>
  <si>
    <t>22070031402519</t>
  </si>
  <si>
    <t>高中无</t>
  </si>
  <si>
    <t>魏亮</t>
  </si>
  <si>
    <t>420324200001020014</t>
  </si>
  <si>
    <t>13235673867</t>
  </si>
  <si>
    <t>22070031402602</t>
  </si>
  <si>
    <t>李黎</t>
  </si>
  <si>
    <t>420324199501177178</t>
  </si>
  <si>
    <t>13617191378</t>
  </si>
  <si>
    <t>15897845231</t>
  </si>
  <si>
    <t>22070031402603</t>
  </si>
  <si>
    <t>崔明磊</t>
  </si>
  <si>
    <t>612430199409102237</t>
  </si>
  <si>
    <t>15509250910</t>
  </si>
  <si>
    <t>18792995506</t>
  </si>
  <si>
    <t>22070031402614</t>
  </si>
  <si>
    <t>全家林</t>
  </si>
  <si>
    <t>612428199203160413</t>
  </si>
  <si>
    <t>18791571826</t>
  </si>
  <si>
    <t>18700536370</t>
  </si>
  <si>
    <t>22070031402616</t>
  </si>
  <si>
    <t>华晓勇</t>
  </si>
  <si>
    <t>42032419940815051X</t>
  </si>
  <si>
    <t>15172443085</t>
  </si>
  <si>
    <t>22070031402623</t>
  </si>
  <si>
    <t>吴松楠</t>
  </si>
  <si>
    <t>420324199702270010</t>
  </si>
  <si>
    <t>17386543686</t>
  </si>
  <si>
    <t>16671503058</t>
  </si>
  <si>
    <t>22070031402626</t>
  </si>
  <si>
    <t>龙瑞</t>
  </si>
  <si>
    <t>420324199803221015</t>
  </si>
  <si>
    <t>15629037130</t>
  </si>
  <si>
    <t>22070031402708</t>
  </si>
  <si>
    <t>高中体育</t>
  </si>
  <si>
    <t>刘伍林</t>
  </si>
  <si>
    <t>612427199711013210</t>
  </si>
  <si>
    <t>15929542118</t>
  </si>
  <si>
    <t>22070031402715</t>
  </si>
  <si>
    <t>赵欣然</t>
  </si>
  <si>
    <t>42032419980423001X</t>
  </si>
  <si>
    <t>18171215217</t>
  </si>
  <si>
    <t>17771910051</t>
  </si>
  <si>
    <t>22070031402720</t>
  </si>
  <si>
    <t>黄猛</t>
  </si>
  <si>
    <t>612427199412083219</t>
  </si>
  <si>
    <t>15029594204</t>
  </si>
  <si>
    <t>22070031402819</t>
  </si>
  <si>
    <t>贺锐</t>
  </si>
  <si>
    <t>420324199807140079</t>
  </si>
  <si>
    <t>17386248180</t>
  </si>
  <si>
    <t>18986303202</t>
  </si>
  <si>
    <t>22070031402822</t>
  </si>
  <si>
    <t>刘呈锐</t>
  </si>
  <si>
    <t>420324199901021033</t>
  </si>
  <si>
    <t>15571985943</t>
  </si>
  <si>
    <t>18671979803</t>
  </si>
  <si>
    <t>22070031402827</t>
  </si>
  <si>
    <t>叶富</t>
  </si>
  <si>
    <t>612427199403072411</t>
  </si>
  <si>
    <t>18829715913</t>
  </si>
  <si>
    <t>22070031402910</t>
  </si>
  <si>
    <t>高中体育与健康</t>
  </si>
  <si>
    <t>将成勇</t>
  </si>
  <si>
    <t>612428199309071419</t>
  </si>
  <si>
    <t>22070031403016</t>
  </si>
  <si>
    <t>罗廷</t>
  </si>
  <si>
    <t>612427199506240019</t>
  </si>
  <si>
    <t>17691090264</t>
  </si>
  <si>
    <t>15289257271</t>
  </si>
  <si>
    <t>22070031403022</t>
  </si>
  <si>
    <t>曾姣</t>
  </si>
  <si>
    <t>420324199101051947</t>
  </si>
  <si>
    <t>18871936008</t>
  </si>
  <si>
    <t>15251310382</t>
  </si>
  <si>
    <t>22070031403109</t>
  </si>
  <si>
    <t>曾俊军</t>
  </si>
  <si>
    <t>420324199504261914</t>
  </si>
  <si>
    <t>13997821021</t>
  </si>
  <si>
    <t>13035256503</t>
  </si>
  <si>
    <t>22070051700804</t>
  </si>
  <si>
    <t>钟鹏</t>
  </si>
  <si>
    <t>500222199104071611</t>
  </si>
  <si>
    <t>18696707173</t>
  </si>
  <si>
    <t>15223432381</t>
  </si>
  <si>
    <t>22070284501430</t>
  </si>
  <si>
    <t>熊梅</t>
  </si>
  <si>
    <t>42032419941226152X</t>
  </si>
  <si>
    <t>18772873010</t>
  </si>
  <si>
    <t>13339861039</t>
  </si>
  <si>
    <t>22080031403219</t>
  </si>
  <si>
    <t>小学美术学科</t>
  </si>
  <si>
    <t>廖思嘉</t>
  </si>
  <si>
    <t>420324199707030016</t>
  </si>
  <si>
    <t>15971870393</t>
  </si>
  <si>
    <t>18371926188</t>
  </si>
  <si>
    <t>22080031403312</t>
  </si>
  <si>
    <t>孙鑫鑫</t>
  </si>
  <si>
    <t>420324199902246162</t>
  </si>
  <si>
    <t>17671139296</t>
  </si>
  <si>
    <t>15616634666</t>
  </si>
  <si>
    <t>22080031403325</t>
  </si>
  <si>
    <t>王柯</t>
  </si>
  <si>
    <t>42032419990124152X</t>
  </si>
  <si>
    <t>13451277031</t>
  </si>
  <si>
    <t>22080031403402</t>
  </si>
  <si>
    <t>王娇</t>
  </si>
  <si>
    <t>420324199711180527</t>
  </si>
  <si>
    <t>18772203139</t>
  </si>
  <si>
    <t>22080031403407</t>
  </si>
  <si>
    <t>刘艳艳</t>
  </si>
  <si>
    <t>612725199802055022</t>
  </si>
  <si>
    <t>18809124055</t>
  </si>
  <si>
    <t>22080031403416</t>
  </si>
  <si>
    <t>邹静</t>
  </si>
  <si>
    <t>420324199705246163</t>
  </si>
  <si>
    <t>18872063677</t>
  </si>
  <si>
    <t>22080031403511</t>
  </si>
  <si>
    <t>无学前教育</t>
  </si>
  <si>
    <t>刘晓</t>
  </si>
  <si>
    <t>420324199602103864</t>
  </si>
  <si>
    <t>17771922252</t>
  </si>
  <si>
    <t>18571759739</t>
  </si>
  <si>
    <t>22080031403527</t>
  </si>
  <si>
    <t>无美术</t>
  </si>
  <si>
    <t>余心蕾</t>
  </si>
  <si>
    <t>420324199105122781</t>
  </si>
  <si>
    <t>18171193980</t>
  </si>
  <si>
    <t>22080031403601</t>
  </si>
  <si>
    <t>詹雨萌</t>
  </si>
  <si>
    <t>42032419961106502X</t>
  </si>
  <si>
    <t>15897818178</t>
  </si>
  <si>
    <t>22080031403624</t>
  </si>
  <si>
    <t>612427199506033829</t>
  </si>
  <si>
    <t>15709106933</t>
  </si>
  <si>
    <t>22080031403629</t>
  </si>
  <si>
    <t>龚德芬</t>
  </si>
  <si>
    <t>420324199606155426</t>
  </si>
  <si>
    <t>15907258807</t>
  </si>
  <si>
    <t>22080031403704</t>
  </si>
  <si>
    <t>费银梅</t>
  </si>
  <si>
    <t>612430199701112248</t>
  </si>
  <si>
    <t>15619158951</t>
  </si>
  <si>
    <t>22080031403710</t>
  </si>
  <si>
    <t>邹婷婷</t>
  </si>
  <si>
    <t>612427199609033223</t>
  </si>
  <si>
    <t>18992511251</t>
  </si>
  <si>
    <t>15929584210</t>
  </si>
  <si>
    <t>22080031403729</t>
  </si>
  <si>
    <t>高中美术</t>
  </si>
  <si>
    <t>420324199710055046</t>
  </si>
  <si>
    <t>18912657689</t>
  </si>
  <si>
    <t>15871296916</t>
  </si>
  <si>
    <t>22080031403811</t>
  </si>
  <si>
    <t>汤小伟</t>
  </si>
  <si>
    <t>420324199210060017</t>
  </si>
  <si>
    <t>17771914807</t>
  </si>
  <si>
    <t>22080031403825</t>
  </si>
  <si>
    <t>刘桂玲</t>
  </si>
  <si>
    <t>612427199407243222</t>
  </si>
  <si>
    <t>13629252046</t>
  </si>
  <si>
    <t>18409209326</t>
  </si>
  <si>
    <t>22080031403830</t>
  </si>
  <si>
    <t>王彬</t>
  </si>
  <si>
    <t>612427199307212437</t>
  </si>
  <si>
    <t>18009155669</t>
  </si>
  <si>
    <t>15594539512</t>
  </si>
  <si>
    <t>22080031403905</t>
  </si>
  <si>
    <t>吴东海</t>
  </si>
  <si>
    <t>612427199305113216</t>
  </si>
  <si>
    <t>18291582821</t>
  </si>
  <si>
    <t>22080031403913</t>
  </si>
  <si>
    <t>陈苗苗</t>
  </si>
  <si>
    <t>612427199504191364</t>
  </si>
  <si>
    <t>15229558096</t>
  </si>
  <si>
    <t>22080031404025</t>
  </si>
  <si>
    <t>嫣然</t>
  </si>
  <si>
    <t>420381199510013922</t>
  </si>
  <si>
    <t>17671794488</t>
  </si>
  <si>
    <t>22080031404026</t>
  </si>
  <si>
    <t>李文娜</t>
  </si>
  <si>
    <t>61240119930703442X</t>
  </si>
  <si>
    <t>18329517260</t>
  </si>
  <si>
    <t>18991528099</t>
  </si>
  <si>
    <t>22080031404105</t>
  </si>
  <si>
    <t>龚婷婷</t>
  </si>
  <si>
    <t>500238199704272207</t>
  </si>
  <si>
    <t>18323630078</t>
  </si>
  <si>
    <t>15023862366</t>
  </si>
  <si>
    <t>22080051702226</t>
  </si>
  <si>
    <t>许祖勇</t>
  </si>
  <si>
    <t>500236199405187552</t>
  </si>
  <si>
    <t>15736367268</t>
  </si>
  <si>
    <t>13896283373</t>
  </si>
  <si>
    <t>22080284909611</t>
  </si>
  <si>
    <t>初中美术</t>
  </si>
  <si>
    <t>徐昊东</t>
  </si>
  <si>
    <t>500238199811212197</t>
  </si>
  <si>
    <t>17347645087</t>
  </si>
  <si>
    <t>22080905100905</t>
  </si>
  <si>
    <t>敖巧巧</t>
  </si>
  <si>
    <t>420324199408161024</t>
  </si>
  <si>
    <t>小学信息技术</t>
  </si>
  <si>
    <t>17786693186</t>
  </si>
  <si>
    <t>22090031301202</t>
  </si>
  <si>
    <t>王泽懿</t>
  </si>
  <si>
    <t>420324199511230059</t>
  </si>
  <si>
    <t>13377827737</t>
  </si>
  <si>
    <t>13687210267</t>
  </si>
  <si>
    <t>22090031301208</t>
  </si>
  <si>
    <t>杨嘉</t>
  </si>
  <si>
    <t>42032419960318052X</t>
  </si>
  <si>
    <t>15926183425</t>
  </si>
  <si>
    <t>15629517707</t>
  </si>
  <si>
    <t>22090031301217</t>
  </si>
  <si>
    <t>龚海琦</t>
  </si>
  <si>
    <t>42032419940722461X</t>
  </si>
  <si>
    <t>15342687115</t>
  </si>
  <si>
    <t>22090031301221</t>
  </si>
  <si>
    <t>王磊</t>
  </si>
  <si>
    <t>420324199704290015</t>
  </si>
  <si>
    <t>15927484868</t>
  </si>
  <si>
    <t>13451266183</t>
  </si>
  <si>
    <t>22090031301302</t>
  </si>
  <si>
    <t>周丹峰</t>
  </si>
  <si>
    <t>420324199606176171</t>
  </si>
  <si>
    <t>15871695940</t>
  </si>
  <si>
    <t>15607284887</t>
  </si>
  <si>
    <t>22090031301304</t>
  </si>
  <si>
    <t>张媛媛</t>
  </si>
  <si>
    <t>612428199504200327</t>
  </si>
  <si>
    <t>22090031301309</t>
  </si>
  <si>
    <t>小学小学信息技术</t>
  </si>
  <si>
    <t>凌安妮</t>
  </si>
  <si>
    <t>420324199505211046</t>
  </si>
  <si>
    <t>15972506731</t>
  </si>
  <si>
    <t>13797853504</t>
  </si>
  <si>
    <t>22090031301310</t>
  </si>
  <si>
    <t>陈娟</t>
  </si>
  <si>
    <t>612422199506175841</t>
  </si>
  <si>
    <t>17691391574</t>
  </si>
  <si>
    <t>13722666457</t>
  </si>
  <si>
    <t>22090031301317</t>
  </si>
  <si>
    <t>柏莹莹</t>
  </si>
  <si>
    <t>420324199710213462</t>
  </si>
  <si>
    <t>13235650617</t>
  </si>
  <si>
    <t>19972049112</t>
  </si>
  <si>
    <t>22090031301319</t>
  </si>
  <si>
    <t>谢若冰</t>
  </si>
  <si>
    <t>420324199904021928</t>
  </si>
  <si>
    <t>15872318670</t>
  </si>
  <si>
    <t>13997805593</t>
  </si>
  <si>
    <t>22090031301320</t>
  </si>
  <si>
    <t>张丹</t>
  </si>
  <si>
    <t>420324199506245045</t>
  </si>
  <si>
    <t>小学心理健康</t>
  </si>
  <si>
    <t>15826659577</t>
  </si>
  <si>
    <t>22100031404201</t>
  </si>
  <si>
    <t>赵荣荣</t>
  </si>
  <si>
    <t>420621199804050980</t>
  </si>
  <si>
    <t>19971733892</t>
  </si>
  <si>
    <t>19971733632</t>
  </si>
  <si>
    <t>22100031404202</t>
  </si>
  <si>
    <t>初中小学心理健康</t>
  </si>
  <si>
    <t>谢曼玉</t>
  </si>
  <si>
    <t>42030319970420332X</t>
  </si>
  <si>
    <t>15327969605</t>
  </si>
  <si>
    <t>22100031404203</t>
  </si>
  <si>
    <t>刘丹丹</t>
  </si>
  <si>
    <t>420324199512113161</t>
  </si>
  <si>
    <t>15171370072</t>
  </si>
  <si>
    <t>13636156743</t>
  </si>
  <si>
    <t>22100031404204</t>
  </si>
  <si>
    <t>魏声妮</t>
  </si>
  <si>
    <t>420322199205064221</t>
  </si>
  <si>
    <t>18772919454</t>
  </si>
  <si>
    <t>22100031404205</t>
  </si>
  <si>
    <t>梁慧</t>
  </si>
  <si>
    <t>42032419961015002X</t>
  </si>
  <si>
    <t>13387135771</t>
  </si>
  <si>
    <t>22100031404207</t>
  </si>
  <si>
    <t>陈业贝</t>
  </si>
  <si>
    <t>420381199406243066</t>
  </si>
  <si>
    <t>17886830031</t>
  </si>
  <si>
    <t>13477314289</t>
  </si>
  <si>
    <t>22100031404208</t>
  </si>
  <si>
    <t>郭梓越</t>
  </si>
  <si>
    <t>420324199706280021</t>
  </si>
  <si>
    <t>18872025303</t>
  </si>
  <si>
    <t>18772225682</t>
  </si>
  <si>
    <t>22100031404209</t>
  </si>
  <si>
    <t>徐倩</t>
  </si>
  <si>
    <t>420324199806201925</t>
  </si>
  <si>
    <t>13477674226</t>
  </si>
  <si>
    <t>15171391368</t>
  </si>
  <si>
    <t>23010031301417</t>
  </si>
  <si>
    <t>颜笛</t>
  </si>
  <si>
    <t>42032419970516052X</t>
  </si>
  <si>
    <t>18694075516</t>
  </si>
  <si>
    <t>23010031301419</t>
  </si>
  <si>
    <t>谭容</t>
  </si>
  <si>
    <t>420324199511052424</t>
  </si>
  <si>
    <t>15871125360</t>
  </si>
  <si>
    <t>18986894262</t>
  </si>
  <si>
    <t>17日上午一组</t>
  </si>
  <si>
    <t>23010031301428</t>
  </si>
  <si>
    <t>高中语文</t>
  </si>
  <si>
    <t>柯敏</t>
  </si>
  <si>
    <t>420323199712272427</t>
  </si>
  <si>
    <t>13972135075</t>
  </si>
  <si>
    <t>15872688049</t>
  </si>
  <si>
    <t>23010031301509</t>
  </si>
  <si>
    <t>刘巧玉</t>
  </si>
  <si>
    <t>420324199610081028</t>
  </si>
  <si>
    <t>13429970619</t>
  </si>
  <si>
    <t>23010031301516</t>
  </si>
  <si>
    <t>李晓娟</t>
  </si>
  <si>
    <t>420324199710197167</t>
  </si>
  <si>
    <t>13164161130</t>
  </si>
  <si>
    <t>15071071143</t>
  </si>
  <si>
    <t>23010031301520</t>
  </si>
  <si>
    <t>雷岚</t>
  </si>
  <si>
    <t>420325199509180626</t>
  </si>
  <si>
    <t>15172443201</t>
  </si>
  <si>
    <t>23010031301526</t>
  </si>
  <si>
    <t>无初中语文</t>
  </si>
  <si>
    <t>萧旖文</t>
  </si>
  <si>
    <t>420323198911192062</t>
  </si>
  <si>
    <t>15897819126</t>
  </si>
  <si>
    <t>13647263295</t>
  </si>
  <si>
    <t>23010031301527</t>
  </si>
  <si>
    <t>刘晶晶</t>
  </si>
  <si>
    <t>420324199003201948</t>
  </si>
  <si>
    <t>18872013719</t>
  </si>
  <si>
    <t>13349790626</t>
  </si>
  <si>
    <t>23010031301601</t>
  </si>
  <si>
    <t>黄锐</t>
  </si>
  <si>
    <t>42032419960514002X</t>
  </si>
  <si>
    <t>17398289287</t>
  </si>
  <si>
    <t>13508675177</t>
  </si>
  <si>
    <t>23010031301609</t>
  </si>
  <si>
    <t>白小燕</t>
  </si>
  <si>
    <t>612427199508191548</t>
  </si>
  <si>
    <t>18291875107</t>
  </si>
  <si>
    <t>23010031301623</t>
  </si>
  <si>
    <t>高中高中语文</t>
  </si>
  <si>
    <t>柏雪</t>
  </si>
  <si>
    <t>420324199708040021</t>
  </si>
  <si>
    <t>18821766880</t>
  </si>
  <si>
    <t>23010031301627</t>
  </si>
  <si>
    <t>初中初中语文</t>
  </si>
  <si>
    <t>刘汉云</t>
  </si>
  <si>
    <t>420324199409101023</t>
  </si>
  <si>
    <t>15926154316</t>
  </si>
  <si>
    <t>23010031301703</t>
  </si>
  <si>
    <t>吕婷婷</t>
  </si>
  <si>
    <t>420324199705066162</t>
  </si>
  <si>
    <t>17771183237</t>
  </si>
  <si>
    <t>15346611188</t>
  </si>
  <si>
    <t>23010031301715</t>
  </si>
  <si>
    <t>420324199701180064</t>
  </si>
  <si>
    <t>18371929795</t>
  </si>
  <si>
    <t>23010031301802</t>
  </si>
  <si>
    <t>邹茂冉</t>
  </si>
  <si>
    <t>420325199510104516</t>
  </si>
  <si>
    <t>15871355769</t>
  </si>
  <si>
    <t>18772865213</t>
  </si>
  <si>
    <t>23010031301803</t>
  </si>
  <si>
    <t>赵洁</t>
  </si>
  <si>
    <t>420324199606230027</t>
  </si>
  <si>
    <t>13212789623</t>
  </si>
  <si>
    <t>23010031301807</t>
  </si>
  <si>
    <t>柯君</t>
  </si>
  <si>
    <t>420324199605173155</t>
  </si>
  <si>
    <t>18871970071</t>
  </si>
  <si>
    <t>15972585700</t>
  </si>
  <si>
    <t>23010031301821</t>
  </si>
  <si>
    <t>柯尊燕</t>
  </si>
  <si>
    <t>420324199610152762</t>
  </si>
  <si>
    <t>13437225448</t>
  </si>
  <si>
    <t>23010031301824</t>
  </si>
  <si>
    <t>吕和</t>
  </si>
  <si>
    <t>420324199702081914</t>
  </si>
  <si>
    <t>18671197881</t>
  </si>
  <si>
    <t>18772946745</t>
  </si>
  <si>
    <t>23010031301903</t>
  </si>
  <si>
    <t>刘竹均</t>
  </si>
  <si>
    <t>420324199707012766</t>
  </si>
  <si>
    <t>17771421479</t>
  </si>
  <si>
    <t>15671906906</t>
  </si>
  <si>
    <t>23010031301911</t>
  </si>
  <si>
    <t>明钰矫</t>
  </si>
  <si>
    <t>420324199812062765</t>
  </si>
  <si>
    <t>17771186686</t>
  </si>
  <si>
    <t>13886848121</t>
  </si>
  <si>
    <t>23010031301926</t>
  </si>
  <si>
    <t>陈肖</t>
  </si>
  <si>
    <t>羌族</t>
  </si>
  <si>
    <t>51322319970214042X</t>
  </si>
  <si>
    <t>17780378197</t>
  </si>
  <si>
    <t>18090709556</t>
  </si>
  <si>
    <t>23010031302009</t>
  </si>
  <si>
    <t>童晓</t>
  </si>
  <si>
    <t>42032419960305104X</t>
  </si>
  <si>
    <t>15897688079</t>
  </si>
  <si>
    <t>23010031302018</t>
  </si>
  <si>
    <t>任明珠</t>
  </si>
  <si>
    <t>612430199704231226</t>
  </si>
  <si>
    <t>18409163981</t>
  </si>
  <si>
    <t>23010031302024</t>
  </si>
  <si>
    <t>裴仁慧</t>
  </si>
  <si>
    <t>61243019970618032X</t>
  </si>
  <si>
    <t>18821763790</t>
  </si>
  <si>
    <t>23010031302025</t>
  </si>
  <si>
    <t>初中初级中学语文教师资格证</t>
  </si>
  <si>
    <t>甘锦文</t>
  </si>
  <si>
    <t>420324199604141063</t>
  </si>
  <si>
    <t>15571157027</t>
  </si>
  <si>
    <t>15971905718</t>
  </si>
  <si>
    <t>23010031302101</t>
  </si>
  <si>
    <t>陈智敏</t>
  </si>
  <si>
    <t>420324199901290049</t>
  </si>
  <si>
    <t>18827507615</t>
  </si>
  <si>
    <t>23010031302103</t>
  </si>
  <si>
    <t>夏涛</t>
  </si>
  <si>
    <t>612430199507220915</t>
  </si>
  <si>
    <t>15191534797</t>
  </si>
  <si>
    <t>13299034663</t>
  </si>
  <si>
    <t>23010031302106</t>
  </si>
  <si>
    <t>徐俊</t>
  </si>
  <si>
    <t>420324199605291928</t>
  </si>
  <si>
    <t>17771168560</t>
  </si>
  <si>
    <t>13585225082</t>
  </si>
  <si>
    <t>23010031302111</t>
  </si>
  <si>
    <t>聂晓清</t>
  </si>
  <si>
    <t>612430199305071245</t>
  </si>
  <si>
    <t>15091458074</t>
  </si>
  <si>
    <t>18717569020</t>
  </si>
  <si>
    <t>23010031302112</t>
  </si>
  <si>
    <t>明心怡</t>
  </si>
  <si>
    <t>420324199903240029</t>
  </si>
  <si>
    <t>18986873107</t>
  </si>
  <si>
    <t>18986873108</t>
  </si>
  <si>
    <t>23010031302116</t>
  </si>
  <si>
    <t>刘桂花</t>
  </si>
  <si>
    <t>420324199303097169</t>
  </si>
  <si>
    <t>18707149940</t>
  </si>
  <si>
    <t>23010031302117</t>
  </si>
  <si>
    <t>徐嫱嫱</t>
  </si>
  <si>
    <t>420324199409231522</t>
  </si>
  <si>
    <t>18871879346</t>
  </si>
  <si>
    <t>15072906926</t>
  </si>
  <si>
    <t>23010031302118</t>
  </si>
  <si>
    <t>尚娇</t>
  </si>
  <si>
    <t>612430199705052529</t>
  </si>
  <si>
    <t>18691681565</t>
  </si>
  <si>
    <t>23010031302122</t>
  </si>
  <si>
    <t>曹婷婷</t>
  </si>
  <si>
    <t>420322199507140322</t>
  </si>
  <si>
    <t>18372686305</t>
  </si>
  <si>
    <t>18371917258</t>
  </si>
  <si>
    <t>23010031302130</t>
  </si>
  <si>
    <t>邱嘉鑫</t>
  </si>
  <si>
    <t>420324199512192410</t>
  </si>
  <si>
    <t>15972570601</t>
  </si>
  <si>
    <t>23010031302205</t>
  </si>
  <si>
    <t>王淼淼</t>
  </si>
  <si>
    <t>420324199810200044</t>
  </si>
  <si>
    <t>17671721214</t>
  </si>
  <si>
    <t>18772208345</t>
  </si>
  <si>
    <t>23010031302209</t>
  </si>
  <si>
    <t>陈婉</t>
  </si>
  <si>
    <t>420324199506295827</t>
  </si>
  <si>
    <t>15707289628</t>
  </si>
  <si>
    <t>18871930717</t>
  </si>
  <si>
    <t>23010031302211</t>
  </si>
  <si>
    <t>祖王佳</t>
  </si>
  <si>
    <t>34262219930408682X</t>
  </si>
  <si>
    <t>18321992380</t>
  </si>
  <si>
    <t>23010031302213</t>
  </si>
  <si>
    <t>金晓丽</t>
  </si>
  <si>
    <t>500238199310300260</t>
  </si>
  <si>
    <t>15656172444</t>
  </si>
  <si>
    <t>18223987056</t>
  </si>
  <si>
    <t>23010051702606</t>
  </si>
  <si>
    <t>陈永霞</t>
  </si>
  <si>
    <t>500383199409179162</t>
  </si>
  <si>
    <t>15023277831</t>
  </si>
  <si>
    <t>18581048425</t>
  </si>
  <si>
    <t>23010051702916</t>
  </si>
  <si>
    <t>洪艳梅</t>
  </si>
  <si>
    <t>500238199712042727</t>
  </si>
  <si>
    <t>15730629678</t>
  </si>
  <si>
    <t>23010051703109</t>
  </si>
  <si>
    <t>姚凰</t>
  </si>
  <si>
    <t>500238199109132226</t>
  </si>
  <si>
    <t>18996605417</t>
  </si>
  <si>
    <t>23010051703121</t>
  </si>
  <si>
    <t>汤小玉</t>
  </si>
  <si>
    <t>420324199707301023</t>
  </si>
  <si>
    <t>16607281401</t>
  </si>
  <si>
    <t>15717287915</t>
  </si>
  <si>
    <t>23010062301511</t>
  </si>
  <si>
    <t>殷华凤</t>
  </si>
  <si>
    <t>422822199510055021</t>
  </si>
  <si>
    <t>15549195031</t>
  </si>
  <si>
    <t>13797103911</t>
  </si>
  <si>
    <t>23010284601527</t>
  </si>
  <si>
    <t>吴良奎</t>
  </si>
  <si>
    <t>420324199510031912</t>
  </si>
  <si>
    <t>18271892726</t>
  </si>
  <si>
    <t>13386167941</t>
  </si>
  <si>
    <t>23020010102507</t>
  </si>
  <si>
    <t>42032419941121385X</t>
  </si>
  <si>
    <t>18772819640</t>
  </si>
  <si>
    <t>13593700398</t>
  </si>
  <si>
    <t>23020031302305</t>
  </si>
  <si>
    <t>赵苗</t>
  </si>
  <si>
    <t>420323199712092020</t>
  </si>
  <si>
    <t>15570453803</t>
  </si>
  <si>
    <t>15346605797</t>
  </si>
  <si>
    <t>23020031302317</t>
  </si>
  <si>
    <t>罗华鑫</t>
  </si>
  <si>
    <t>420324199704191914</t>
  </si>
  <si>
    <t>13297652505</t>
  </si>
  <si>
    <t>15586463618</t>
  </si>
  <si>
    <t>23020031302327</t>
  </si>
  <si>
    <t>无初中数学</t>
  </si>
  <si>
    <t>叶曼曼</t>
  </si>
  <si>
    <t>420324199705105424</t>
  </si>
  <si>
    <t>18871908542</t>
  </si>
  <si>
    <t>18986884212</t>
  </si>
  <si>
    <t>23020031302413</t>
  </si>
  <si>
    <t>郑飞</t>
  </si>
  <si>
    <t>420324199110083879</t>
  </si>
  <si>
    <t>18507281873</t>
  </si>
  <si>
    <t>23020031302607</t>
  </si>
  <si>
    <t>袁金菲</t>
  </si>
  <si>
    <t>61243019980814002X</t>
  </si>
  <si>
    <t>15877492493</t>
  </si>
  <si>
    <t>23020031302612</t>
  </si>
  <si>
    <t>吴越菲</t>
  </si>
  <si>
    <t>420324199708084622</t>
  </si>
  <si>
    <t>15107280832</t>
  </si>
  <si>
    <t>15871103158</t>
  </si>
  <si>
    <t>23020031302622</t>
  </si>
  <si>
    <t>甘栖</t>
  </si>
  <si>
    <t>420324199807091043</t>
  </si>
  <si>
    <t>18487119972</t>
  </si>
  <si>
    <t>23020031302624</t>
  </si>
  <si>
    <t>付莉</t>
  </si>
  <si>
    <t>420324199509261921</t>
  </si>
  <si>
    <t>13872803864</t>
  </si>
  <si>
    <t>19151163902</t>
  </si>
  <si>
    <t>23020031302729</t>
  </si>
  <si>
    <t>明安民</t>
  </si>
  <si>
    <t>420324199108202752</t>
  </si>
  <si>
    <t>15675879836</t>
  </si>
  <si>
    <t>23020031302802</t>
  </si>
  <si>
    <t>李浩</t>
  </si>
  <si>
    <t>642221199602081050</t>
  </si>
  <si>
    <t>18371949002</t>
  </si>
  <si>
    <t>23020031302805</t>
  </si>
  <si>
    <t>黄垚</t>
  </si>
  <si>
    <t>420324199507235818</t>
  </si>
  <si>
    <t>13247262800</t>
  </si>
  <si>
    <t>23020031302808</t>
  </si>
  <si>
    <t>张立超</t>
  </si>
  <si>
    <t>372901198912238917</t>
  </si>
  <si>
    <t>15244020188</t>
  </si>
  <si>
    <t>23020062302902</t>
  </si>
  <si>
    <t>甘方浩</t>
  </si>
  <si>
    <t>422802199609251756</t>
  </si>
  <si>
    <t>15689617768</t>
  </si>
  <si>
    <t>15071883603</t>
  </si>
  <si>
    <t>23020284602927</t>
  </si>
  <si>
    <t>任慧</t>
  </si>
  <si>
    <t>420324199704140068</t>
  </si>
  <si>
    <t>15172309075</t>
  </si>
  <si>
    <t>13476720702</t>
  </si>
  <si>
    <t>23030010200729</t>
  </si>
  <si>
    <t>秦杭</t>
  </si>
  <si>
    <t>420324199705170023</t>
  </si>
  <si>
    <t>15671918202</t>
  </si>
  <si>
    <t>15629527622</t>
  </si>
  <si>
    <t>23030031302916</t>
  </si>
  <si>
    <t>刘欢</t>
  </si>
  <si>
    <t>42032419970510152X</t>
  </si>
  <si>
    <t>18671672249</t>
  </si>
  <si>
    <t>23030031302921</t>
  </si>
  <si>
    <t>高中高中英语</t>
  </si>
  <si>
    <t>柯东</t>
  </si>
  <si>
    <t>612427199410150924</t>
  </si>
  <si>
    <t>15191428081</t>
  </si>
  <si>
    <t>23030031303005</t>
  </si>
  <si>
    <t>张劲梅</t>
  </si>
  <si>
    <t>440783198611037847</t>
  </si>
  <si>
    <t>15872726445</t>
  </si>
  <si>
    <t>13872797615</t>
  </si>
  <si>
    <t>23030031303024</t>
  </si>
  <si>
    <t>袁小雨</t>
  </si>
  <si>
    <t>42032419960813002X</t>
  </si>
  <si>
    <t>15207118900</t>
  </si>
  <si>
    <t>13135712767</t>
  </si>
  <si>
    <t>23030031303028</t>
  </si>
  <si>
    <t>谌晓倩</t>
  </si>
  <si>
    <t>420324199903043869</t>
  </si>
  <si>
    <t>13114439779</t>
  </si>
  <si>
    <t>23030031303029</t>
  </si>
  <si>
    <t>罗小雨</t>
  </si>
  <si>
    <t>420324199811150085</t>
  </si>
  <si>
    <t>15827401743</t>
  </si>
  <si>
    <t>13986877755</t>
  </si>
  <si>
    <t>23030031303101</t>
  </si>
  <si>
    <t>向臣陈</t>
  </si>
  <si>
    <t>420324199702045446</t>
  </si>
  <si>
    <t>15717282693</t>
  </si>
  <si>
    <t>18371932798</t>
  </si>
  <si>
    <t>23030031303108</t>
  </si>
  <si>
    <t>许秀菊</t>
  </si>
  <si>
    <t>420324199308292422</t>
  </si>
  <si>
    <t>18772963396</t>
  </si>
  <si>
    <t>23030031303119</t>
  </si>
  <si>
    <t>许鑫鑫</t>
  </si>
  <si>
    <t>420324199707180022</t>
  </si>
  <si>
    <t>18942170832</t>
  </si>
  <si>
    <t>15771092826</t>
  </si>
  <si>
    <t>23030031303129</t>
  </si>
  <si>
    <t>余云云</t>
  </si>
  <si>
    <t>420324199011305026</t>
  </si>
  <si>
    <t>17092671521</t>
  </si>
  <si>
    <t>23030031303203</t>
  </si>
  <si>
    <t>谢亚丽</t>
  </si>
  <si>
    <t>420324199303170522</t>
  </si>
  <si>
    <t>18565619913</t>
  </si>
  <si>
    <t>13517878754</t>
  </si>
  <si>
    <t>23030031303204</t>
  </si>
  <si>
    <t>初中初中英语</t>
  </si>
  <si>
    <t>蒋晶晶</t>
  </si>
  <si>
    <t>42032419941221052X</t>
  </si>
  <si>
    <t>15727052313</t>
  </si>
  <si>
    <t>23030031303303</t>
  </si>
  <si>
    <t>张小蕾</t>
  </si>
  <si>
    <t>420324199706035421</t>
  </si>
  <si>
    <t>15102796058</t>
  </si>
  <si>
    <t>23030031303311</t>
  </si>
  <si>
    <t>罗皓月</t>
  </si>
  <si>
    <t>513822199503308089</t>
  </si>
  <si>
    <t>13141448971</t>
  </si>
  <si>
    <t>18872067154</t>
  </si>
  <si>
    <t>23030031303320</t>
  </si>
  <si>
    <t>孙远君</t>
  </si>
  <si>
    <t>420324199704150063</t>
  </si>
  <si>
    <t>18772855995</t>
  </si>
  <si>
    <t>23030031303410</t>
  </si>
  <si>
    <t>刘欣</t>
  </si>
  <si>
    <t>513002199002196497</t>
  </si>
  <si>
    <t>18708159034</t>
  </si>
  <si>
    <t>23030031303420</t>
  </si>
  <si>
    <t>汤春丽</t>
  </si>
  <si>
    <t>420324199503201020</t>
  </si>
  <si>
    <t>19872086788</t>
  </si>
  <si>
    <t>23030031303516</t>
  </si>
  <si>
    <t>邹洁</t>
  </si>
  <si>
    <t>42032419960504242X</t>
  </si>
  <si>
    <t>15671220620</t>
  </si>
  <si>
    <t>15971916817</t>
  </si>
  <si>
    <t>23030031303519</t>
  </si>
  <si>
    <t>龙小红</t>
  </si>
  <si>
    <t>612427199310113528</t>
  </si>
  <si>
    <t>18892089213</t>
  </si>
  <si>
    <t>23030031303522</t>
  </si>
  <si>
    <t>陈梦茹</t>
  </si>
  <si>
    <t>612401199510060746</t>
  </si>
  <si>
    <t>17882315404</t>
  </si>
  <si>
    <t>23030031303525</t>
  </si>
  <si>
    <t>汪婷</t>
  </si>
  <si>
    <t>42032419980723346X</t>
  </si>
  <si>
    <t>15007280304</t>
  </si>
  <si>
    <t>15771093115</t>
  </si>
  <si>
    <t>23030031303527</t>
  </si>
  <si>
    <t>无初中英语</t>
  </si>
  <si>
    <t>钟怡</t>
  </si>
  <si>
    <t>420324199707290520</t>
  </si>
  <si>
    <t>15090830242</t>
  </si>
  <si>
    <t>15872727668</t>
  </si>
  <si>
    <t>23030031303601</t>
  </si>
  <si>
    <t>李朝红</t>
  </si>
  <si>
    <t>500238199402173684</t>
  </si>
  <si>
    <t>17783517217</t>
  </si>
  <si>
    <t>13594823335</t>
  </si>
  <si>
    <t>23030051704310</t>
  </si>
  <si>
    <t>张海燕</t>
  </si>
  <si>
    <t>420324199604070525</t>
  </si>
  <si>
    <t>18871031562</t>
  </si>
  <si>
    <t>19971451536</t>
  </si>
  <si>
    <t>23030062103202</t>
  </si>
  <si>
    <t>谭翠龙</t>
  </si>
  <si>
    <t>500238199403252405</t>
  </si>
  <si>
    <t>17784785879</t>
  </si>
  <si>
    <t>23030285001802</t>
  </si>
  <si>
    <t>500238199508113188</t>
  </si>
  <si>
    <t>18290202730</t>
  </si>
  <si>
    <t>23030285002021</t>
  </si>
  <si>
    <t>田恒青</t>
  </si>
  <si>
    <t>500238199310155649</t>
  </si>
  <si>
    <t>13206234485</t>
  </si>
  <si>
    <t>23030285002206</t>
  </si>
  <si>
    <t>罗强</t>
  </si>
  <si>
    <t>420324199506131531</t>
  </si>
  <si>
    <t>初中思想品德</t>
  </si>
  <si>
    <t>17720515563</t>
  </si>
  <si>
    <t>15295127218</t>
  </si>
  <si>
    <t>23040031303702</t>
  </si>
  <si>
    <t>李姗</t>
  </si>
  <si>
    <t>420324199307213868</t>
  </si>
  <si>
    <t>17671138854</t>
  </si>
  <si>
    <t>17353600721</t>
  </si>
  <si>
    <t>23040031303724</t>
  </si>
  <si>
    <t>章征琴</t>
  </si>
  <si>
    <t>42032419970204542X</t>
  </si>
  <si>
    <t>13997838965</t>
  </si>
  <si>
    <t>23040031303803</t>
  </si>
  <si>
    <t>王钊</t>
  </si>
  <si>
    <t>420324199604245014</t>
  </si>
  <si>
    <t>18007135783</t>
  </si>
  <si>
    <t>23040031303808</t>
  </si>
  <si>
    <t>刘晓曼</t>
  </si>
  <si>
    <t>420324199606100046</t>
  </si>
  <si>
    <t>13709295950</t>
  </si>
  <si>
    <t>13636211305</t>
  </si>
  <si>
    <t>23040031303812</t>
  </si>
  <si>
    <t>刘梦圆</t>
  </si>
  <si>
    <t>420324199807020069</t>
  </si>
  <si>
    <t>13329853932</t>
  </si>
  <si>
    <t>18107197233</t>
  </si>
  <si>
    <t>23040031303818</t>
  </si>
  <si>
    <t>王文浩</t>
  </si>
  <si>
    <t>420321199702046319</t>
  </si>
  <si>
    <t>13006195023</t>
  </si>
  <si>
    <t>15697193297</t>
  </si>
  <si>
    <t>23050010400204</t>
  </si>
  <si>
    <t>罗金明</t>
  </si>
  <si>
    <t>420324199804050019</t>
  </si>
  <si>
    <t>17771189676</t>
  </si>
  <si>
    <t>23050031303904</t>
  </si>
  <si>
    <t>徐运生</t>
  </si>
  <si>
    <t>420322199710061216</t>
  </si>
  <si>
    <t>17671806967</t>
  </si>
  <si>
    <t>23050031303906</t>
  </si>
  <si>
    <t>高中高中历史</t>
  </si>
  <si>
    <t>金雯楚</t>
  </si>
  <si>
    <t>420324199706092768</t>
  </si>
  <si>
    <t>13636203467</t>
  </si>
  <si>
    <t>15926163002</t>
  </si>
  <si>
    <t>23050031303910</t>
  </si>
  <si>
    <t>高中历史</t>
  </si>
  <si>
    <t>将书岚</t>
  </si>
  <si>
    <t>420324199710226167</t>
  </si>
  <si>
    <t>18371965046</t>
  </si>
  <si>
    <t>23050031303913</t>
  </si>
  <si>
    <t>张娟娟</t>
  </si>
  <si>
    <t>420324199311052761</t>
  </si>
  <si>
    <t>18772102580</t>
  </si>
  <si>
    <t>13636259006</t>
  </si>
  <si>
    <t>23050031303920</t>
  </si>
  <si>
    <t>吴悦</t>
  </si>
  <si>
    <t>420324199611230021</t>
  </si>
  <si>
    <t>13636170026</t>
  </si>
  <si>
    <t>23050031303921</t>
  </si>
  <si>
    <t>无历史</t>
  </si>
  <si>
    <t>邵俊</t>
  </si>
  <si>
    <t>42032319971018241X</t>
  </si>
  <si>
    <t>17771151080</t>
  </si>
  <si>
    <t>23050031303922</t>
  </si>
  <si>
    <t>尹蝶</t>
  </si>
  <si>
    <t>420324199803031027</t>
  </si>
  <si>
    <t>23050031303925</t>
  </si>
  <si>
    <t>61242719960217092X</t>
  </si>
  <si>
    <t>15389155508</t>
  </si>
  <si>
    <t>15091552378</t>
  </si>
  <si>
    <t>23050031303930</t>
  </si>
  <si>
    <t>何龙</t>
  </si>
  <si>
    <t>420324199508035412</t>
  </si>
  <si>
    <t>15709155760</t>
  </si>
  <si>
    <t>15172274891</t>
  </si>
  <si>
    <t>23050031304001</t>
  </si>
  <si>
    <t>黄榆</t>
  </si>
  <si>
    <t>420324199508230517</t>
  </si>
  <si>
    <t>17771936326</t>
  </si>
  <si>
    <t>23050031304002</t>
  </si>
  <si>
    <t>聂玉敏</t>
  </si>
  <si>
    <t>500238199409027700</t>
  </si>
  <si>
    <t>18883671729</t>
  </si>
  <si>
    <t>23050051705203</t>
  </si>
  <si>
    <t>高中历史学科</t>
  </si>
  <si>
    <t>徐振东</t>
  </si>
  <si>
    <t>420324199711242417</t>
  </si>
  <si>
    <t>初中地理</t>
  </si>
  <si>
    <t>17683732997</t>
  </si>
  <si>
    <t>18871908177</t>
  </si>
  <si>
    <t>23060031304101</t>
  </si>
  <si>
    <t>高中高中地理</t>
  </si>
  <si>
    <t>代晓慧</t>
  </si>
  <si>
    <t>420324199608291528</t>
  </si>
  <si>
    <t>15171382527</t>
  </si>
  <si>
    <t>23060031304117</t>
  </si>
  <si>
    <t>余海霞</t>
  </si>
  <si>
    <t>420324199402017160</t>
  </si>
  <si>
    <t>15007155461</t>
  </si>
  <si>
    <t>23060031304119</t>
  </si>
  <si>
    <t>高中地理</t>
  </si>
  <si>
    <t>张高金</t>
  </si>
  <si>
    <t>612427199401091416</t>
  </si>
  <si>
    <t>13991032196</t>
  </si>
  <si>
    <t>23060031304121</t>
  </si>
  <si>
    <t>422825199709290829</t>
  </si>
  <si>
    <t>17671192527</t>
  </si>
  <si>
    <t>23060031304126</t>
  </si>
  <si>
    <t>黄林</t>
  </si>
  <si>
    <t>420324199611293161</t>
  </si>
  <si>
    <t>18772810471</t>
  </si>
  <si>
    <t>23060031304127</t>
  </si>
  <si>
    <t>初中初中地理</t>
  </si>
  <si>
    <t>丁嘉</t>
  </si>
  <si>
    <t>420324199611242751</t>
  </si>
  <si>
    <t>18372690959</t>
  </si>
  <si>
    <t>23060031304129</t>
  </si>
  <si>
    <t>刘颖</t>
  </si>
  <si>
    <t>420324199509060062</t>
  </si>
  <si>
    <t>18772955545</t>
  </si>
  <si>
    <t>23060031304202</t>
  </si>
  <si>
    <t>420324199607252412</t>
  </si>
  <si>
    <t>初中物理</t>
  </si>
  <si>
    <t>15827153271</t>
  </si>
  <si>
    <t>23070031208720</t>
  </si>
  <si>
    <t>凌鑫鑫</t>
  </si>
  <si>
    <t>420324199504220012</t>
  </si>
  <si>
    <t>17858938450</t>
  </si>
  <si>
    <t>13687219113</t>
  </si>
  <si>
    <t>23080031304309</t>
  </si>
  <si>
    <t>代晓锋</t>
  </si>
  <si>
    <t>420324199807052757</t>
  </si>
  <si>
    <t>13297031615</t>
  </si>
  <si>
    <t>13297083630</t>
  </si>
  <si>
    <t>23080031304327</t>
  </si>
  <si>
    <t>黄梦竹</t>
  </si>
  <si>
    <t>152123199801297525</t>
  </si>
  <si>
    <t>15049070110</t>
  </si>
  <si>
    <t>18647489553</t>
  </si>
  <si>
    <t>23080031304330</t>
  </si>
  <si>
    <t>赵胜梅</t>
  </si>
  <si>
    <t>612430199608262241</t>
  </si>
  <si>
    <t>15829194931</t>
  </si>
  <si>
    <t>23080031304410</t>
  </si>
  <si>
    <t>李森章</t>
  </si>
  <si>
    <t>420324199508104617</t>
  </si>
  <si>
    <t>初中生物</t>
  </si>
  <si>
    <t>15827755346</t>
  </si>
  <si>
    <t>23090031304504</t>
  </si>
  <si>
    <t>陈秋怡</t>
  </si>
  <si>
    <t>420324199710151943</t>
  </si>
  <si>
    <t>13995960691</t>
  </si>
  <si>
    <t>15971917238</t>
  </si>
  <si>
    <t>23090031304516</t>
  </si>
  <si>
    <t>欧阳垟</t>
  </si>
  <si>
    <t>420324199608015435</t>
  </si>
  <si>
    <t>15927690232</t>
  </si>
  <si>
    <t>23090031304529</t>
  </si>
  <si>
    <t>吴欣儒</t>
  </si>
  <si>
    <t>420324199609300027</t>
  </si>
  <si>
    <t>18827552282</t>
  </si>
  <si>
    <t>23090031304605</t>
  </si>
  <si>
    <t>无高中生物</t>
  </si>
  <si>
    <t>刘秀</t>
  </si>
  <si>
    <t>50023819960221134X</t>
  </si>
  <si>
    <t>18875234622</t>
  </si>
  <si>
    <t>18223860124</t>
  </si>
  <si>
    <t>23090051705811</t>
  </si>
  <si>
    <t>曹忱</t>
  </si>
  <si>
    <t>422826199609052512</t>
  </si>
  <si>
    <t>17671440827</t>
  </si>
  <si>
    <t>23090285006203</t>
  </si>
  <si>
    <t>宋航</t>
  </si>
  <si>
    <t>420321199508272814</t>
  </si>
  <si>
    <t>初中体育与健康</t>
  </si>
  <si>
    <t>15907257220</t>
  </si>
  <si>
    <t>23110031208801</t>
  </si>
  <si>
    <t>刘慧敏</t>
  </si>
  <si>
    <t>420325199512151922</t>
  </si>
  <si>
    <t>15172324857</t>
  </si>
  <si>
    <t>19971679672</t>
  </si>
  <si>
    <t>23110031208803</t>
  </si>
  <si>
    <t>敖志龙</t>
  </si>
  <si>
    <t>420321199701154916</t>
  </si>
  <si>
    <t>23110031208806</t>
  </si>
  <si>
    <t>甘泉</t>
  </si>
  <si>
    <t>612427199410302414</t>
  </si>
  <si>
    <t>15219827646</t>
  </si>
  <si>
    <t>23110031208807</t>
  </si>
  <si>
    <t>王宝柱</t>
  </si>
  <si>
    <t>612427199508200619</t>
  </si>
  <si>
    <t>15191518358</t>
  </si>
  <si>
    <t>23110031208808</t>
  </si>
  <si>
    <t>张鑫</t>
  </si>
  <si>
    <t>612427199606213210</t>
  </si>
  <si>
    <t>15619966996</t>
  </si>
  <si>
    <t>23110031208809</t>
  </si>
  <si>
    <t>陈晓</t>
  </si>
  <si>
    <t>612427199412203129</t>
  </si>
  <si>
    <t>17691252693</t>
  </si>
  <si>
    <t>23110031208810</t>
  </si>
  <si>
    <t>闻勇</t>
  </si>
  <si>
    <t>420324199612054250</t>
  </si>
  <si>
    <t>15707281523</t>
  </si>
  <si>
    <t>15007147740</t>
  </si>
  <si>
    <t>23110031208812</t>
  </si>
  <si>
    <t>钟玲</t>
  </si>
  <si>
    <t>420625199704256223</t>
  </si>
  <si>
    <t>18827372279</t>
  </si>
  <si>
    <t>23120010303213</t>
  </si>
  <si>
    <t>邱彬</t>
  </si>
  <si>
    <t>500236199607101139</t>
  </si>
  <si>
    <t>13212575651</t>
  </si>
  <si>
    <t>23120010303409</t>
  </si>
  <si>
    <t>袁怀圣</t>
  </si>
  <si>
    <t>420324199212120538</t>
  </si>
  <si>
    <t>23120031208901</t>
  </si>
  <si>
    <t>刘超旺</t>
  </si>
  <si>
    <t>土族</t>
  </si>
  <si>
    <t>422802199308167411</t>
  </si>
  <si>
    <t>18571637187</t>
  </si>
  <si>
    <t>23120031208902</t>
  </si>
  <si>
    <t>周群</t>
  </si>
  <si>
    <t>612427199405072431</t>
  </si>
  <si>
    <t>15691587808</t>
  </si>
  <si>
    <t>15509268590</t>
  </si>
  <si>
    <t>23120031208904</t>
  </si>
  <si>
    <t>王琦</t>
  </si>
  <si>
    <t>420324199611175819</t>
  </si>
  <si>
    <t>15097448095</t>
  </si>
  <si>
    <t>23120031208905</t>
  </si>
  <si>
    <t>柯会军</t>
  </si>
  <si>
    <t>420321199508117814</t>
  </si>
  <si>
    <t>15337378984</t>
  </si>
  <si>
    <t>15337378527</t>
  </si>
  <si>
    <t>23120965304601</t>
  </si>
  <si>
    <t>王梓杭</t>
  </si>
  <si>
    <t>420324199901060016</t>
  </si>
  <si>
    <t>初中信息技术</t>
  </si>
  <si>
    <t>15337238285</t>
  </si>
  <si>
    <t>23130031304811</t>
  </si>
  <si>
    <t>黄笛</t>
  </si>
  <si>
    <t>422822199403150023</t>
  </si>
  <si>
    <t>23130285007604</t>
  </si>
  <si>
    <t>高中信息技术</t>
  </si>
  <si>
    <t>竹溪县2020年义务教育学校教师公开招聘面试人选名单</t>
  </si>
  <si>
    <t>岗位类型</t>
  </si>
  <si>
    <t>面试学科</t>
  </si>
  <si>
    <t>考场分组</t>
  </si>
  <si>
    <t>备注</t>
  </si>
  <si>
    <t xml:space="preserve"> 地方自主招聘农村教师岗</t>
  </si>
  <si>
    <t>中小学语文一组</t>
  </si>
  <si>
    <t>中小学语文二组</t>
  </si>
  <si>
    <t>新机制教师岗</t>
  </si>
  <si>
    <t>中小学数学一组</t>
  </si>
  <si>
    <t>中小学数学二组</t>
  </si>
  <si>
    <t>中小学英语</t>
  </si>
  <si>
    <t>综合一组</t>
  </si>
  <si>
    <t>综合二组</t>
  </si>
  <si>
    <t>综合三组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</si>
</sst>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2"/>
      <name val="宋体"/>
      <charset val="134"/>
    </font>
    <font>
      <sz val="14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b/>
      <sz val="12"/>
      <color indexed="8"/>
      <name val="宋体"/>
      <charset val="134"/>
    </font>
    <font>
      <b/>
      <sz val="9"/>
      <color indexed="8"/>
      <name val="仿宋"/>
      <charset val="134"/>
    </font>
    <font>
      <b/>
      <sz val="9"/>
      <name val="仿宋"/>
      <charset val="134"/>
    </font>
    <font>
      <sz val="10"/>
      <color indexed="8"/>
      <name val="宋体"/>
      <charset val="134"/>
    </font>
    <font>
      <sz val="9"/>
      <color indexed="8"/>
      <name val="仿宋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0"/>
      <name val="Arial"/>
      <charset val="134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18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5" borderId="4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21" borderId="10" applyNumberFormat="0" applyAlignment="0" applyProtection="0">
      <alignment vertical="center"/>
    </xf>
    <xf numFmtId="0" fontId="26" fillId="21" borderId="7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hidden="1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49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Normal" xfId="50"/>
  </cellStyles>
  <dxfs count="2"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000"/>
  <sheetViews>
    <sheetView workbookViewId="0">
      <pane ySplit="1" topLeftCell="A557" activePane="bottomLeft" state="frozen"/>
      <selection/>
      <selection pane="bottomLeft" activeCell="R613" sqref="R613"/>
    </sheetView>
  </sheetViews>
  <sheetFormatPr defaultColWidth="9" defaultRowHeight="36" customHeight="1"/>
  <cols>
    <col min="1" max="1" width="4.125" style="12" customWidth="1"/>
    <col min="2" max="2" width="8" style="12" customWidth="1"/>
    <col min="3" max="3" width="4.25" style="13" hidden="1" customWidth="1"/>
    <col min="4" max="4" width="4.875" style="13" hidden="1" customWidth="1"/>
    <col min="5" max="5" width="18.125" style="13" customWidth="1"/>
    <col min="6" max="6" width="12.875" style="13" hidden="1" customWidth="1"/>
    <col min="7" max="7" width="9.5" style="13" hidden="1" customWidth="1"/>
    <col min="8" max="8" width="8" style="13" hidden="1" customWidth="1"/>
    <col min="9" max="9" width="15.25" style="13" hidden="1" customWidth="1"/>
    <col min="10" max="10" width="5.375" style="13" hidden="1" customWidth="1"/>
    <col min="11" max="11" width="10.75" style="13" hidden="1" customWidth="1"/>
    <col min="12" max="12" width="10.625" style="13" hidden="1" customWidth="1"/>
    <col min="13" max="13" width="10.5" style="13" hidden="1" customWidth="1"/>
    <col min="14" max="14" width="14.125" style="13" hidden="1" customWidth="1"/>
    <col min="15" max="15" width="7.125" style="13" hidden="1" customWidth="1"/>
    <col min="16" max="16" width="9" style="14" hidden="1" customWidth="1"/>
    <col min="17" max="17" width="9" style="13" hidden="1" customWidth="1"/>
    <col min="18" max="18" width="5.625" style="13" customWidth="1"/>
    <col min="19" max="19" width="14.75" style="13" customWidth="1"/>
    <col min="20" max="20" width="7.5" style="15" customWidth="1"/>
    <col min="21" max="21" width="8" style="15" customWidth="1"/>
    <col min="22" max="26" width="5.625" style="13" customWidth="1"/>
    <col min="27" max="27" width="9" style="13"/>
    <col min="28" max="28" width="6.25" style="13" customWidth="1"/>
    <col min="29" max="32" width="9" style="13"/>
    <col min="33" max="33" width="17.375" style="13" customWidth="1"/>
    <col min="34" max="34" width="21" style="13" customWidth="1"/>
    <col min="35" max="16384" width="9" style="13"/>
  </cols>
  <sheetData>
    <row r="1" s="7" customFormat="1" ht="21.75" customHeight="1" spans="1:35">
      <c r="A1" s="16" t="s">
        <v>0</v>
      </c>
      <c r="B1" s="17" t="s">
        <v>1</v>
      </c>
      <c r="C1" s="18" t="s">
        <v>2</v>
      </c>
      <c r="D1" s="18" t="s">
        <v>3</v>
      </c>
      <c r="E1" s="18" t="s">
        <v>4</v>
      </c>
      <c r="F1" s="19" t="s">
        <v>5</v>
      </c>
      <c r="G1" s="20" t="s">
        <v>6</v>
      </c>
      <c r="H1" s="19" t="s">
        <v>7</v>
      </c>
      <c r="I1" s="20" t="s">
        <v>8</v>
      </c>
      <c r="J1" s="23" t="s">
        <v>9</v>
      </c>
      <c r="K1" s="19" t="s">
        <v>10</v>
      </c>
      <c r="L1" s="18" t="s">
        <v>11</v>
      </c>
      <c r="M1" s="18" t="s">
        <v>12</v>
      </c>
      <c r="N1" s="19" t="s">
        <v>13</v>
      </c>
      <c r="O1" s="19" t="s">
        <v>14</v>
      </c>
      <c r="P1" s="24" t="s">
        <v>15</v>
      </c>
      <c r="Q1" s="18" t="s">
        <v>16</v>
      </c>
      <c r="R1" s="29" t="s">
        <v>17</v>
      </c>
      <c r="S1" s="29" t="s">
        <v>18</v>
      </c>
      <c r="T1" s="30" t="s">
        <v>19</v>
      </c>
      <c r="U1" s="30" t="s">
        <v>20</v>
      </c>
      <c r="V1" s="29" t="s">
        <v>16</v>
      </c>
      <c r="W1" s="31" t="s">
        <v>21</v>
      </c>
      <c r="X1" s="31" t="s">
        <v>22</v>
      </c>
      <c r="Y1" s="31" t="s">
        <v>23</v>
      </c>
      <c r="Z1" s="31" t="s">
        <v>24</v>
      </c>
      <c r="AA1" s="7" t="s">
        <v>25</v>
      </c>
      <c r="AB1" s="7" t="s">
        <v>26</v>
      </c>
      <c r="AC1" s="7" t="s">
        <v>27</v>
      </c>
      <c r="AD1" s="7" t="s">
        <v>28</v>
      </c>
      <c r="AE1" s="7" t="s">
        <v>29</v>
      </c>
      <c r="AF1" s="7" t="s">
        <v>30</v>
      </c>
      <c r="AG1" s="7" t="s">
        <v>31</v>
      </c>
      <c r="AH1" s="7" t="s">
        <v>32</v>
      </c>
      <c r="AI1" s="7" t="s">
        <v>33</v>
      </c>
    </row>
    <row r="2" ht="15" customHeight="1" spans="1:35">
      <c r="A2" s="21">
        <f>ROW()-1</f>
        <v>1</v>
      </c>
      <c r="B2" s="22" t="s">
        <v>34</v>
      </c>
      <c r="C2" s="22" t="s">
        <v>35</v>
      </c>
      <c r="D2" s="22" t="s">
        <v>36</v>
      </c>
      <c r="E2" s="22" t="s">
        <v>37</v>
      </c>
      <c r="F2" s="22" t="s">
        <v>34</v>
      </c>
      <c r="G2" s="22" t="s">
        <v>34</v>
      </c>
      <c r="H2" s="22" t="s">
        <v>34</v>
      </c>
      <c r="I2" s="22" t="s">
        <v>34</v>
      </c>
      <c r="J2" s="22" t="s">
        <v>34</v>
      </c>
      <c r="K2" s="22" t="s">
        <v>38</v>
      </c>
      <c r="L2" s="22" t="s">
        <v>39</v>
      </c>
      <c r="M2" s="22" t="s">
        <v>40</v>
      </c>
      <c r="N2" s="22" t="e">
        <f>INDEX(#REF!,MATCH($K2,#REF!,0))</f>
        <v>#REF!</v>
      </c>
      <c r="O2" s="22"/>
      <c r="P2" s="25" t="str">
        <f>IF(W2=0,"",T2&amp;"第"&amp;ROUNDUP(W2/30,0)&amp;"考场")</f>
        <v>初中数学第10考场</v>
      </c>
      <c r="Q2" s="26" t="s">
        <v>41</v>
      </c>
      <c r="R2" s="21">
        <v>287</v>
      </c>
      <c r="S2" s="21"/>
      <c r="T2" s="32" t="str">
        <f>LEFT(K2,20)</f>
        <v>初中数学</v>
      </c>
      <c r="U2" s="32" t="str">
        <f>IFERROR(VLOOKUP(复审!T2,#REF!,2,FALSE),"无此科目")</f>
        <v>无此科目</v>
      </c>
      <c r="V2" s="21" t="str">
        <f>IF(R2="","",IF(W2&lt;=9,U2&amp;"00"&amp;W2,IF(W2&lt;=100,U2&amp;"0"&amp;W2,U2&amp;W2)))</f>
        <v>无此科目287</v>
      </c>
      <c r="W2" s="21">
        <f t="shared" ref="W2:W65" si="0">COUNTIFS($U$2:$U$1000,U2,$R$2:$R$1000,"&lt;="&amp;R2)</f>
        <v>287</v>
      </c>
      <c r="X2" s="21">
        <f t="shared" ref="X2:X65" si="1">IF(E2="","",COUNTIF($E$2:$E$1000,E2&amp;"*"))</f>
        <v>1</v>
      </c>
      <c r="Y2" s="21">
        <f>IF(OR(RIGHT(V2,1)=0,R2=""),"",COUNTIF($V$2:$V$961,V2))</f>
        <v>1</v>
      </c>
      <c r="Z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" s="13" t="str">
        <f t="shared" ref="AA2:AA65" si="2">IF(OR(H2="硕士",H2="硕士在读",H2="硕士研究生",H2="研究生")=TRUE,"免考","")</f>
        <v/>
      </c>
      <c r="AB2" s="13" t="str">
        <f>IF(B2="","",IF(R2&gt;=1,"Y","N"))</f>
        <v>Y</v>
      </c>
      <c r="AC2" s="13" t="str">
        <f>IF(OR(R2&gt;=1,B2=""),"",COUNTIFS($A$2:$A$961,"&lt;="&amp;A2,$A$2:$A$961,"&gt;="&amp;1,$AB$2:$AB$961,"N"))</f>
        <v/>
      </c>
      <c r="AD2" s="13">
        <f>IF(OR(RIGHT(V2,1)=0,R2=""),"",COUNTIF($R$2:$R$961,R2))</f>
        <v>1</v>
      </c>
      <c r="AE2" s="13" t="e">
        <f>IF(AND(VLOOKUP($T2,#REF!,2,0)=0,S2=""),"“错误请确认”",IF(VLOOKUP($T2,#REF!,2,0)=0,S2,VLOOKUP($T2,#REF!,2,0)))</f>
        <v>#REF!</v>
      </c>
      <c r="AF2" s="13" t="s">
        <v>42</v>
      </c>
      <c r="AG2" s="13" t="e">
        <f>IF(VLOOKUP(T2,#REF!,29,0)=0,VLOOKUP(T2,#REF!,23,0)&amp;RIGHT(S2,2),VLOOKUP(T2,#REF!,23,0)&amp;VLOOKUP(T2,#REF!,29,0))</f>
        <v>#REF!</v>
      </c>
      <c r="AH2" s="13" t="s">
        <v>43</v>
      </c>
      <c r="AI2" s="13" t="e">
        <f>LEFT(AE2,5)</f>
        <v>#REF!</v>
      </c>
    </row>
    <row r="3" ht="15" customHeight="1" spans="1:35">
      <c r="A3" s="21">
        <f t="shared" ref="A3:A66" si="3">ROW()-1</f>
        <v>2</v>
      </c>
      <c r="B3" s="22" t="s">
        <v>44</v>
      </c>
      <c r="C3" s="22" t="s">
        <v>45</v>
      </c>
      <c r="D3" s="22" t="s">
        <v>36</v>
      </c>
      <c r="E3" s="22" t="s">
        <v>46</v>
      </c>
      <c r="F3" s="22" t="s">
        <v>44</v>
      </c>
      <c r="G3" s="22" t="s">
        <v>44</v>
      </c>
      <c r="H3" s="22" t="s">
        <v>44</v>
      </c>
      <c r="I3" s="22" t="s">
        <v>44</v>
      </c>
      <c r="J3" s="22" t="s">
        <v>44</v>
      </c>
      <c r="K3" s="22" t="s">
        <v>38</v>
      </c>
      <c r="L3" s="22" t="s">
        <v>47</v>
      </c>
      <c r="M3" s="22" t="s">
        <v>48</v>
      </c>
      <c r="N3" s="22" t="e">
        <f>INDEX(#REF!,MATCH($K3,#REF!,0))</f>
        <v>#REF!</v>
      </c>
      <c r="O3" s="26"/>
      <c r="P3" s="25" t="str">
        <f t="shared" ref="P3:P66" si="4">IF(W3=0,"",T3&amp;"第"&amp;ROUNDUP(W3/30,0)&amp;"考场")</f>
        <v/>
      </c>
      <c r="Q3" s="26" t="s">
        <v>41</v>
      </c>
      <c r="R3" s="21"/>
      <c r="S3" s="21"/>
      <c r="T3" s="32" t="str">
        <f t="shared" ref="T3:T66" si="5">LEFT(K3,20)</f>
        <v>初中数学</v>
      </c>
      <c r="U3" s="32" t="str">
        <f>IFERROR(VLOOKUP(复审!T3,#REF!,2,FALSE),"无此科目")</f>
        <v>无此科目</v>
      </c>
      <c r="V3" s="21" t="str">
        <f t="shared" ref="V3:V66" si="6">IF(R3="","",IF(W3&lt;=9,U3&amp;"00"&amp;W3,IF(W3&lt;=100,U3&amp;"0"&amp;W3,U3&amp;W3)))</f>
        <v/>
      </c>
      <c r="W3" s="21">
        <f t="shared" si="0"/>
        <v>0</v>
      </c>
      <c r="X3" s="21">
        <f t="shared" si="1"/>
        <v>1</v>
      </c>
      <c r="Y3" s="21" t="str">
        <f t="shared" ref="Y3:Y66" si="7">IF(OR(RIGHT(V3,1)=0,R3=""),"",COUNTIF($V$2:$V$961,V3))</f>
        <v/>
      </c>
      <c r="Z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" s="13" t="str">
        <f t="shared" si="2"/>
        <v/>
      </c>
      <c r="AB3" s="13" t="str">
        <f t="shared" ref="AB3:AB66" si="8">IF(B3="","",IF(R3&gt;=1,"Y","N"))</f>
        <v>N</v>
      </c>
      <c r="AC3" s="13">
        <f t="shared" ref="AC3:AC66" si="9">IF(OR(R3&gt;=1,B3=""),"",COUNTIFS($A$2:$A$961,"&lt;="&amp;A3,$A$2:$A$961,"&gt;="&amp;1,$AB$2:$AB$961,"N"))</f>
        <v>1</v>
      </c>
      <c r="AD3" s="13" t="str">
        <f t="shared" ref="AD3:AD66" si="10">IF(OR(RIGHT(V3,1)=0,R3=""),"",COUNTIF($R$2:$R$961,R3))</f>
        <v/>
      </c>
      <c r="AE3" s="13" t="e">
        <f>IF(AND(VLOOKUP($T3,#REF!,2,0)=0,S3=""),"“错误请确认”",IF(VLOOKUP($T3,#REF!,2,0)=0,S3,VLOOKUP($T3,#REF!,2,0)))</f>
        <v>#REF!</v>
      </c>
      <c r="AF3" s="13" t="s">
        <v>49</v>
      </c>
      <c r="AG3" s="13" t="e">
        <f>IF(VLOOKUP(T3,#REF!,29,0)=0,VLOOKUP(T3,#REF!,23,0)&amp;RIGHT(S3,2),VLOOKUP(T3,#REF!,23,0)&amp;VLOOKUP(T3,#REF!,29,0))</f>
        <v>#REF!</v>
      </c>
      <c r="AH3" s="13" t="s">
        <v>50</v>
      </c>
      <c r="AI3" s="13" t="e">
        <f t="shared" ref="AI3:AI66" si="11">LEFT(AE3,5)</f>
        <v>#REF!</v>
      </c>
    </row>
    <row r="4" ht="15" customHeight="1" spans="1:35">
      <c r="A4" s="21">
        <f t="shared" si="3"/>
        <v>3</v>
      </c>
      <c r="B4" s="22" t="s">
        <v>51</v>
      </c>
      <c r="C4" s="22" t="s">
        <v>45</v>
      </c>
      <c r="D4" s="22" t="s">
        <v>36</v>
      </c>
      <c r="E4" s="22" t="s">
        <v>52</v>
      </c>
      <c r="F4" s="22" t="s">
        <v>51</v>
      </c>
      <c r="G4" s="22" t="s">
        <v>51</v>
      </c>
      <c r="H4" s="22" t="s">
        <v>51</v>
      </c>
      <c r="I4" s="22" t="s">
        <v>51</v>
      </c>
      <c r="J4" s="22" t="s">
        <v>51</v>
      </c>
      <c r="K4" s="22" t="s">
        <v>38</v>
      </c>
      <c r="L4" s="22" t="s">
        <v>53</v>
      </c>
      <c r="M4" s="22" t="s">
        <v>54</v>
      </c>
      <c r="N4" s="22" t="e">
        <f>INDEX(#REF!,MATCH($K4,#REF!,0))</f>
        <v>#REF!</v>
      </c>
      <c r="O4" s="26"/>
      <c r="P4" s="25" t="str">
        <f t="shared" si="4"/>
        <v>初中数学第3考场</v>
      </c>
      <c r="Q4" s="26" t="s">
        <v>41</v>
      </c>
      <c r="R4" s="21">
        <v>79</v>
      </c>
      <c r="S4" s="21"/>
      <c r="T4" s="32" t="str">
        <f t="shared" si="5"/>
        <v>初中数学</v>
      </c>
      <c r="U4" s="32" t="str">
        <f>IFERROR(VLOOKUP(复审!T4,#REF!,2,FALSE),"无此科目")</f>
        <v>无此科目</v>
      </c>
      <c r="V4" s="21" t="str">
        <f t="shared" si="6"/>
        <v>无此科目079</v>
      </c>
      <c r="W4" s="21">
        <f t="shared" si="0"/>
        <v>79</v>
      </c>
      <c r="X4" s="21">
        <f t="shared" si="1"/>
        <v>1</v>
      </c>
      <c r="Y4" s="21">
        <f t="shared" si="7"/>
        <v>1</v>
      </c>
      <c r="Z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" s="13" t="str">
        <f t="shared" si="2"/>
        <v/>
      </c>
      <c r="AB4" s="13" t="str">
        <f t="shared" si="8"/>
        <v>Y</v>
      </c>
      <c r="AC4" s="13" t="str">
        <f t="shared" si="9"/>
        <v/>
      </c>
      <c r="AD4" s="13">
        <f t="shared" si="10"/>
        <v>1</v>
      </c>
      <c r="AE4" s="13" t="e">
        <f>IF(AND(VLOOKUP($T4,#REF!,2,0)=0,S4=""),"“错误请确认”",IF(VLOOKUP($T4,#REF!,2,0)=0,S4,VLOOKUP($T4,#REF!,2,0)))</f>
        <v>#REF!</v>
      </c>
      <c r="AF4" s="13" t="s">
        <v>55</v>
      </c>
      <c r="AG4" s="13" t="e">
        <f>IF(VLOOKUP(T4,#REF!,29,0)=0,VLOOKUP(T4,#REF!,23,0)&amp;RIGHT(S4,2),VLOOKUP(T4,#REF!,23,0)&amp;VLOOKUP(T4,#REF!,29,0))</f>
        <v>#REF!</v>
      </c>
      <c r="AH4" s="13" t="s">
        <v>38</v>
      </c>
      <c r="AI4" s="13" t="e">
        <f t="shared" si="11"/>
        <v>#REF!</v>
      </c>
    </row>
    <row r="5" ht="15" customHeight="1" spans="1:35">
      <c r="A5" s="21">
        <f t="shared" si="3"/>
        <v>4</v>
      </c>
      <c r="B5" s="22" t="s">
        <v>56</v>
      </c>
      <c r="C5" s="22" t="s">
        <v>45</v>
      </c>
      <c r="D5" s="22" t="s">
        <v>36</v>
      </c>
      <c r="E5" s="22" t="s">
        <v>57</v>
      </c>
      <c r="F5" s="22" t="s">
        <v>56</v>
      </c>
      <c r="G5" s="22" t="s">
        <v>56</v>
      </c>
      <c r="H5" s="22" t="s">
        <v>56</v>
      </c>
      <c r="I5" s="22" t="s">
        <v>56</v>
      </c>
      <c r="J5" s="22" t="s">
        <v>56</v>
      </c>
      <c r="K5" s="22" t="s">
        <v>38</v>
      </c>
      <c r="L5" s="22" t="s">
        <v>58</v>
      </c>
      <c r="M5" s="22" t="s">
        <v>59</v>
      </c>
      <c r="N5" s="22" t="e">
        <f>INDEX(#REF!,MATCH($K5,#REF!,0))</f>
        <v>#REF!</v>
      </c>
      <c r="O5" s="27"/>
      <c r="P5" s="25" t="str">
        <f t="shared" si="4"/>
        <v>初中数学第1考场</v>
      </c>
      <c r="Q5" s="26" t="s">
        <v>41</v>
      </c>
      <c r="R5" s="21">
        <v>7</v>
      </c>
      <c r="S5" s="21"/>
      <c r="T5" s="32" t="str">
        <f t="shared" si="5"/>
        <v>初中数学</v>
      </c>
      <c r="U5" s="32" t="str">
        <f>IFERROR(VLOOKUP(复审!T5,#REF!,2,FALSE),"无此科目")</f>
        <v>无此科目</v>
      </c>
      <c r="V5" s="21" t="str">
        <f t="shared" si="6"/>
        <v>无此科目007</v>
      </c>
      <c r="W5" s="21">
        <f t="shared" si="0"/>
        <v>7</v>
      </c>
      <c r="X5" s="21">
        <f t="shared" si="1"/>
        <v>1</v>
      </c>
      <c r="Y5" s="21">
        <f t="shared" si="7"/>
        <v>1</v>
      </c>
      <c r="Z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" s="13" t="str">
        <f t="shared" si="2"/>
        <v/>
      </c>
      <c r="AB5" s="13" t="str">
        <f t="shared" si="8"/>
        <v>Y</v>
      </c>
      <c r="AC5" s="13" t="str">
        <f t="shared" si="9"/>
        <v/>
      </c>
      <c r="AD5" s="13">
        <f t="shared" si="10"/>
        <v>1</v>
      </c>
      <c r="AE5" s="13" t="e">
        <f>IF(AND(VLOOKUP($T5,#REF!,2,0)=0,S5=""),"“错误请确认”",IF(VLOOKUP($T5,#REF!,2,0)=0,S5,VLOOKUP($T5,#REF!,2,0)))</f>
        <v>#REF!</v>
      </c>
      <c r="AF5" s="13" t="s">
        <v>60</v>
      </c>
      <c r="AG5" s="13" t="e">
        <f>IF(VLOOKUP(T5,#REF!,29,0)=0,VLOOKUP(T5,#REF!,23,0)&amp;RIGHT(S5,2),VLOOKUP(T5,#REF!,23,0)&amp;VLOOKUP(T5,#REF!,29,0))</f>
        <v>#REF!</v>
      </c>
      <c r="AH5" s="13" t="s">
        <v>61</v>
      </c>
      <c r="AI5" s="13" t="e">
        <f t="shared" si="11"/>
        <v>#REF!</v>
      </c>
    </row>
    <row r="6" ht="15" customHeight="1" spans="1:35">
      <c r="A6" s="21">
        <f t="shared" si="3"/>
        <v>5</v>
      </c>
      <c r="B6" s="22" t="s">
        <v>62</v>
      </c>
      <c r="C6" s="22" t="s">
        <v>45</v>
      </c>
      <c r="D6" s="22" t="s">
        <v>36</v>
      </c>
      <c r="E6" s="22" t="s">
        <v>63</v>
      </c>
      <c r="F6" s="22" t="s">
        <v>62</v>
      </c>
      <c r="G6" s="22" t="s">
        <v>62</v>
      </c>
      <c r="H6" s="22" t="s">
        <v>62</v>
      </c>
      <c r="I6" s="22" t="s">
        <v>62</v>
      </c>
      <c r="J6" s="22" t="s">
        <v>62</v>
      </c>
      <c r="K6" s="22" t="s">
        <v>38</v>
      </c>
      <c r="L6" s="22" t="s">
        <v>64</v>
      </c>
      <c r="M6" s="22" t="s">
        <v>65</v>
      </c>
      <c r="N6" s="22" t="e">
        <f>INDEX(#REF!,MATCH($K6,#REF!,0))</f>
        <v>#REF!</v>
      </c>
      <c r="O6" s="26"/>
      <c r="P6" s="25" t="str">
        <f t="shared" si="4"/>
        <v>初中数学第11考场</v>
      </c>
      <c r="Q6" s="26" t="s">
        <v>41</v>
      </c>
      <c r="R6" s="21">
        <v>324</v>
      </c>
      <c r="S6" s="21"/>
      <c r="T6" s="32" t="str">
        <f t="shared" si="5"/>
        <v>初中数学</v>
      </c>
      <c r="U6" s="32" t="str">
        <f>IFERROR(VLOOKUP(复审!T6,#REF!,2,FALSE),"无此科目")</f>
        <v>无此科目</v>
      </c>
      <c r="V6" s="21" t="str">
        <f t="shared" si="6"/>
        <v>无此科目324</v>
      </c>
      <c r="W6" s="21">
        <f t="shared" si="0"/>
        <v>324</v>
      </c>
      <c r="X6" s="21">
        <f t="shared" si="1"/>
        <v>1</v>
      </c>
      <c r="Y6" s="21">
        <f t="shared" si="7"/>
        <v>1</v>
      </c>
      <c r="Z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" s="13" t="str">
        <f t="shared" si="2"/>
        <v/>
      </c>
      <c r="AB6" s="13" t="str">
        <f t="shared" si="8"/>
        <v>Y</v>
      </c>
      <c r="AC6" s="13" t="str">
        <f t="shared" si="9"/>
        <v/>
      </c>
      <c r="AD6" s="13">
        <f t="shared" si="10"/>
        <v>1</v>
      </c>
      <c r="AE6" s="13" t="e">
        <f>IF(AND(VLOOKUP($T6,#REF!,2,0)=0,S6=""),"“错误请确认”",IF(VLOOKUP($T6,#REF!,2,0)=0,S6,VLOOKUP($T6,#REF!,2,0)))</f>
        <v>#REF!</v>
      </c>
      <c r="AF6" s="13" t="s">
        <v>66</v>
      </c>
      <c r="AG6" s="13" t="e">
        <f>IF(VLOOKUP(T6,#REF!,29,0)=0,VLOOKUP(T6,#REF!,23,0)&amp;RIGHT(S6,2),VLOOKUP(T6,#REF!,23,0)&amp;VLOOKUP(T6,#REF!,29,0))</f>
        <v>#REF!</v>
      </c>
      <c r="AH6" s="13" t="s">
        <v>61</v>
      </c>
      <c r="AI6" s="13" t="e">
        <f t="shared" si="11"/>
        <v>#REF!</v>
      </c>
    </row>
    <row r="7" ht="15" customHeight="1" spans="1:35">
      <c r="A7" s="21">
        <f t="shared" si="3"/>
        <v>6</v>
      </c>
      <c r="B7" s="22" t="s">
        <v>67</v>
      </c>
      <c r="C7" s="22" t="s">
        <v>45</v>
      </c>
      <c r="D7" s="22" t="s">
        <v>36</v>
      </c>
      <c r="E7" s="22" t="s">
        <v>68</v>
      </c>
      <c r="F7" s="22" t="s">
        <v>67</v>
      </c>
      <c r="G7" s="22" t="s">
        <v>67</v>
      </c>
      <c r="H7" s="22" t="s">
        <v>67</v>
      </c>
      <c r="I7" s="22" t="s">
        <v>67</v>
      </c>
      <c r="J7" s="22" t="s">
        <v>67</v>
      </c>
      <c r="K7" s="22" t="s">
        <v>38</v>
      </c>
      <c r="L7" s="22" t="s">
        <v>69</v>
      </c>
      <c r="M7" s="22" t="s">
        <v>70</v>
      </c>
      <c r="N7" s="22" t="e">
        <f>INDEX(#REF!,MATCH($K7,#REF!,0))</f>
        <v>#REF!</v>
      </c>
      <c r="O7" s="26"/>
      <c r="P7" s="25" t="str">
        <f t="shared" si="4"/>
        <v/>
      </c>
      <c r="Q7" s="26" t="s">
        <v>41</v>
      </c>
      <c r="R7" s="21"/>
      <c r="S7" s="21"/>
      <c r="T7" s="32" t="str">
        <f t="shared" si="5"/>
        <v>初中数学</v>
      </c>
      <c r="U7" s="32" t="str">
        <f>IFERROR(VLOOKUP(复审!T7,#REF!,2,FALSE),"无此科目")</f>
        <v>无此科目</v>
      </c>
      <c r="V7" s="21" t="str">
        <f t="shared" si="6"/>
        <v/>
      </c>
      <c r="W7" s="21">
        <f t="shared" si="0"/>
        <v>0</v>
      </c>
      <c r="X7" s="21">
        <f t="shared" si="1"/>
        <v>1</v>
      </c>
      <c r="Y7" s="21" t="str">
        <f t="shared" si="7"/>
        <v/>
      </c>
      <c r="Z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" s="13" t="str">
        <f t="shared" si="2"/>
        <v/>
      </c>
      <c r="AB7" s="13" t="str">
        <f t="shared" si="8"/>
        <v>N</v>
      </c>
      <c r="AC7" s="13">
        <f t="shared" si="9"/>
        <v>2</v>
      </c>
      <c r="AD7" s="13" t="str">
        <f t="shared" si="10"/>
        <v/>
      </c>
      <c r="AE7" s="13" t="e">
        <f>IF(AND(VLOOKUP($T7,#REF!,2,0)=0,S7=""),"“错误请确认”",IF(VLOOKUP($T7,#REF!,2,0)=0,S7,VLOOKUP($T7,#REF!,2,0)))</f>
        <v>#REF!</v>
      </c>
      <c r="AF7" s="13" t="s">
        <v>71</v>
      </c>
      <c r="AG7" s="13" t="e">
        <f>IF(VLOOKUP(T7,#REF!,29,0)=0,VLOOKUP(T7,#REF!,23,0)&amp;RIGHT(S7,2),VLOOKUP(T7,#REF!,23,0)&amp;VLOOKUP(T7,#REF!,29,0))</f>
        <v>#REF!</v>
      </c>
      <c r="AH7" s="13" t="s">
        <v>50</v>
      </c>
      <c r="AI7" s="13" t="e">
        <f t="shared" si="11"/>
        <v>#REF!</v>
      </c>
    </row>
    <row r="8" ht="15" customHeight="1" spans="1:35">
      <c r="A8" s="21">
        <f t="shared" si="3"/>
        <v>7</v>
      </c>
      <c r="B8" s="22" t="s">
        <v>72</v>
      </c>
      <c r="C8" s="22" t="s">
        <v>45</v>
      </c>
      <c r="D8" s="22" t="s">
        <v>36</v>
      </c>
      <c r="E8" s="22" t="s">
        <v>73</v>
      </c>
      <c r="F8" s="22" t="s">
        <v>72</v>
      </c>
      <c r="G8" s="22" t="s">
        <v>72</v>
      </c>
      <c r="H8" s="22" t="s">
        <v>72</v>
      </c>
      <c r="I8" s="22" t="s">
        <v>72</v>
      </c>
      <c r="J8" s="22" t="s">
        <v>72</v>
      </c>
      <c r="K8" s="22" t="s">
        <v>38</v>
      </c>
      <c r="L8" s="22" t="s">
        <v>74</v>
      </c>
      <c r="M8" s="22" t="s">
        <v>75</v>
      </c>
      <c r="N8" s="22" t="e">
        <f>INDEX(#REF!,MATCH($K8,#REF!,0))</f>
        <v>#REF!</v>
      </c>
      <c r="O8" s="28"/>
      <c r="P8" s="25" t="str">
        <f t="shared" si="4"/>
        <v>初中数学第5考场</v>
      </c>
      <c r="Q8" s="26" t="s">
        <v>41</v>
      </c>
      <c r="R8" s="21">
        <v>129</v>
      </c>
      <c r="S8" s="21"/>
      <c r="T8" s="32" t="str">
        <f t="shared" si="5"/>
        <v>初中数学</v>
      </c>
      <c r="U8" s="32" t="str">
        <f>IFERROR(VLOOKUP(复审!T8,#REF!,2,FALSE),"无此科目")</f>
        <v>无此科目</v>
      </c>
      <c r="V8" s="21" t="str">
        <f t="shared" si="6"/>
        <v>无此科目129</v>
      </c>
      <c r="W8" s="21">
        <f t="shared" si="0"/>
        <v>129</v>
      </c>
      <c r="X8" s="21">
        <f t="shared" si="1"/>
        <v>1</v>
      </c>
      <c r="Y8" s="21">
        <f t="shared" si="7"/>
        <v>1</v>
      </c>
      <c r="Z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" s="13" t="str">
        <f t="shared" si="2"/>
        <v/>
      </c>
      <c r="AB8" s="13" t="str">
        <f t="shared" si="8"/>
        <v>Y</v>
      </c>
      <c r="AC8" s="13" t="str">
        <f t="shared" si="9"/>
        <v/>
      </c>
      <c r="AD8" s="13">
        <f t="shared" si="10"/>
        <v>1</v>
      </c>
      <c r="AE8" s="13" t="e">
        <f>IF(AND(VLOOKUP($T8,#REF!,2,0)=0,S8=""),"“错误请确认”",IF(VLOOKUP($T8,#REF!,2,0)=0,S8,VLOOKUP($T8,#REF!,2,0)))</f>
        <v>#REF!</v>
      </c>
      <c r="AF8" s="13" t="s">
        <v>76</v>
      </c>
      <c r="AG8" s="13" t="e">
        <f>IF(VLOOKUP(T8,#REF!,29,0)=0,VLOOKUP(T8,#REF!,23,0)&amp;RIGHT(S8,2),VLOOKUP(T8,#REF!,23,0)&amp;VLOOKUP(T8,#REF!,29,0))</f>
        <v>#REF!</v>
      </c>
      <c r="AH8" s="13" t="s">
        <v>61</v>
      </c>
      <c r="AI8" s="13" t="e">
        <f t="shared" si="11"/>
        <v>#REF!</v>
      </c>
    </row>
    <row r="9" ht="15" customHeight="1" spans="1:35">
      <c r="A9" s="21">
        <f t="shared" si="3"/>
        <v>8</v>
      </c>
      <c r="B9" s="22" t="s">
        <v>77</v>
      </c>
      <c r="C9" s="22" t="s">
        <v>45</v>
      </c>
      <c r="D9" s="22" t="s">
        <v>36</v>
      </c>
      <c r="E9" s="22" t="s">
        <v>78</v>
      </c>
      <c r="F9" s="22" t="s">
        <v>77</v>
      </c>
      <c r="G9" s="22" t="s">
        <v>77</v>
      </c>
      <c r="H9" s="22" t="s">
        <v>77</v>
      </c>
      <c r="I9" s="22" t="s">
        <v>77</v>
      </c>
      <c r="J9" s="22" t="s">
        <v>77</v>
      </c>
      <c r="K9" s="22" t="s">
        <v>38</v>
      </c>
      <c r="L9" s="22" t="s">
        <v>79</v>
      </c>
      <c r="M9" s="22" t="s">
        <v>80</v>
      </c>
      <c r="N9" s="22" t="e">
        <f>INDEX(#REF!,MATCH($K9,#REF!,0))</f>
        <v>#REF!</v>
      </c>
      <c r="O9" s="28"/>
      <c r="P9" s="25" t="str">
        <f t="shared" si="4"/>
        <v/>
      </c>
      <c r="Q9" s="26" t="s">
        <v>41</v>
      </c>
      <c r="R9" s="21"/>
      <c r="S9" s="21"/>
      <c r="T9" s="32" t="str">
        <f t="shared" si="5"/>
        <v>初中数学</v>
      </c>
      <c r="U9" s="32" t="str">
        <f>IFERROR(VLOOKUP(复审!T9,#REF!,2,FALSE),"无此科目")</f>
        <v>无此科目</v>
      </c>
      <c r="V9" s="21" t="str">
        <f t="shared" si="6"/>
        <v/>
      </c>
      <c r="W9" s="21">
        <f t="shared" si="0"/>
        <v>0</v>
      </c>
      <c r="X9" s="21">
        <f t="shared" si="1"/>
        <v>1</v>
      </c>
      <c r="Y9" s="21" t="str">
        <f t="shared" si="7"/>
        <v/>
      </c>
      <c r="Z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9" s="13" t="str">
        <f t="shared" si="2"/>
        <v/>
      </c>
      <c r="AB9" s="13" t="str">
        <f t="shared" si="8"/>
        <v>N</v>
      </c>
      <c r="AC9" s="13">
        <f t="shared" si="9"/>
        <v>3</v>
      </c>
      <c r="AD9" s="13" t="str">
        <f t="shared" si="10"/>
        <v/>
      </c>
      <c r="AE9" s="13" t="e">
        <f>IF(AND(VLOOKUP($T9,#REF!,2,0)=0,S9=""),"“错误请确认”",IF(VLOOKUP($T9,#REF!,2,0)=0,S9,VLOOKUP($T9,#REF!,2,0)))</f>
        <v>#REF!</v>
      </c>
      <c r="AF9" s="13" t="s">
        <v>81</v>
      </c>
      <c r="AG9" s="13" t="e">
        <f>IF(VLOOKUP(T9,#REF!,29,0)=0,VLOOKUP(T9,#REF!,23,0)&amp;RIGHT(S9,2),VLOOKUP(T9,#REF!,23,0)&amp;VLOOKUP(T9,#REF!,29,0))</f>
        <v>#REF!</v>
      </c>
      <c r="AH9" s="13" t="s">
        <v>50</v>
      </c>
      <c r="AI9" s="13" t="e">
        <f t="shared" si="11"/>
        <v>#REF!</v>
      </c>
    </row>
    <row r="10" ht="15" customHeight="1" spans="1:35">
      <c r="A10" s="21">
        <f t="shared" si="3"/>
        <v>9</v>
      </c>
      <c r="B10" s="22" t="s">
        <v>82</v>
      </c>
      <c r="C10" s="22" t="s">
        <v>45</v>
      </c>
      <c r="D10" s="22" t="s">
        <v>36</v>
      </c>
      <c r="E10" s="22" t="s">
        <v>83</v>
      </c>
      <c r="F10" s="22" t="s">
        <v>82</v>
      </c>
      <c r="G10" s="22" t="s">
        <v>82</v>
      </c>
      <c r="H10" s="22" t="s">
        <v>82</v>
      </c>
      <c r="I10" s="22" t="s">
        <v>82</v>
      </c>
      <c r="J10" s="22" t="s">
        <v>82</v>
      </c>
      <c r="K10" s="22" t="s">
        <v>38</v>
      </c>
      <c r="L10" s="22" t="s">
        <v>84</v>
      </c>
      <c r="M10" s="22" t="s">
        <v>85</v>
      </c>
      <c r="N10" s="22" t="e">
        <f>INDEX(#REF!,MATCH($K10,#REF!,0))</f>
        <v>#REF!</v>
      </c>
      <c r="O10" s="28"/>
      <c r="P10" s="25" t="str">
        <f t="shared" si="4"/>
        <v/>
      </c>
      <c r="Q10" s="26" t="s">
        <v>41</v>
      </c>
      <c r="R10" s="21"/>
      <c r="S10" s="21"/>
      <c r="T10" s="32" t="str">
        <f t="shared" si="5"/>
        <v>初中数学</v>
      </c>
      <c r="U10" s="32" t="str">
        <f>IFERROR(VLOOKUP(复审!T10,#REF!,2,FALSE),"无此科目")</f>
        <v>无此科目</v>
      </c>
      <c r="V10" s="21" t="str">
        <f t="shared" si="6"/>
        <v/>
      </c>
      <c r="W10" s="21">
        <f t="shared" si="0"/>
        <v>0</v>
      </c>
      <c r="X10" s="21">
        <f t="shared" si="1"/>
        <v>1</v>
      </c>
      <c r="Y10" s="21" t="str">
        <f t="shared" si="7"/>
        <v/>
      </c>
      <c r="Z1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0" s="13" t="str">
        <f t="shared" si="2"/>
        <v/>
      </c>
      <c r="AB10" s="13" t="str">
        <f t="shared" si="8"/>
        <v>N</v>
      </c>
      <c r="AC10" s="13">
        <f t="shared" si="9"/>
        <v>4</v>
      </c>
      <c r="AD10" s="13" t="str">
        <f t="shared" si="10"/>
        <v/>
      </c>
      <c r="AE10" s="13" t="e">
        <f>IF(AND(VLOOKUP($T10,#REF!,2,0)=0,S10=""),"“错误请确认”",IF(VLOOKUP($T10,#REF!,2,0)=0,S10,VLOOKUP($T10,#REF!,2,0)))</f>
        <v>#REF!</v>
      </c>
      <c r="AF10" s="13" t="s">
        <v>86</v>
      </c>
      <c r="AG10" s="13" t="e">
        <f>IF(VLOOKUP(T10,#REF!,29,0)=0,VLOOKUP(T10,#REF!,23,0)&amp;RIGHT(S10,2),VLOOKUP(T10,#REF!,23,0)&amp;VLOOKUP(T10,#REF!,29,0))</f>
        <v>#REF!</v>
      </c>
      <c r="AH10" s="13" t="s">
        <v>50</v>
      </c>
      <c r="AI10" s="13" t="e">
        <f t="shared" si="11"/>
        <v>#REF!</v>
      </c>
    </row>
    <row r="11" ht="15" customHeight="1" spans="1:35">
      <c r="A11" s="21">
        <f t="shared" si="3"/>
        <v>10</v>
      </c>
      <c r="B11" s="22" t="s">
        <v>87</v>
      </c>
      <c r="C11" s="22" t="s">
        <v>45</v>
      </c>
      <c r="D11" s="22" t="s">
        <v>36</v>
      </c>
      <c r="E11" s="22" t="s">
        <v>88</v>
      </c>
      <c r="F11" s="22" t="s">
        <v>87</v>
      </c>
      <c r="G11" s="22" t="s">
        <v>87</v>
      </c>
      <c r="H11" s="22" t="s">
        <v>87</v>
      </c>
      <c r="I11" s="22" t="s">
        <v>87</v>
      </c>
      <c r="J11" s="22" t="s">
        <v>87</v>
      </c>
      <c r="K11" s="22" t="s">
        <v>89</v>
      </c>
      <c r="L11" s="22" t="s">
        <v>90</v>
      </c>
      <c r="M11" s="22" t="s">
        <v>91</v>
      </c>
      <c r="N11" s="22" t="e">
        <f>INDEX(#REF!,MATCH($K11,#REF!,0))</f>
        <v>#REF!</v>
      </c>
      <c r="O11" s="26"/>
      <c r="P11" s="25" t="str">
        <f t="shared" si="4"/>
        <v>初中英语第12考场</v>
      </c>
      <c r="Q11" s="26" t="s">
        <v>41</v>
      </c>
      <c r="R11" s="21">
        <v>338</v>
      </c>
      <c r="S11" s="21"/>
      <c r="T11" s="32" t="str">
        <f t="shared" si="5"/>
        <v>初中英语</v>
      </c>
      <c r="U11" s="32" t="str">
        <f>IFERROR(VLOOKUP(复审!T11,#REF!,2,FALSE),"无此科目")</f>
        <v>无此科目</v>
      </c>
      <c r="V11" s="21" t="str">
        <f t="shared" si="6"/>
        <v>无此科目338</v>
      </c>
      <c r="W11" s="21">
        <f t="shared" si="0"/>
        <v>338</v>
      </c>
      <c r="X11" s="21">
        <f t="shared" si="1"/>
        <v>1</v>
      </c>
      <c r="Y11" s="21">
        <f t="shared" si="7"/>
        <v>1</v>
      </c>
      <c r="Z1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1" s="13" t="str">
        <f t="shared" si="2"/>
        <v/>
      </c>
      <c r="AB11" s="13" t="str">
        <f t="shared" si="8"/>
        <v>Y</v>
      </c>
      <c r="AC11" s="13" t="str">
        <f t="shared" si="9"/>
        <v/>
      </c>
      <c r="AD11" s="13">
        <f t="shared" si="10"/>
        <v>1</v>
      </c>
      <c r="AE11" s="13" t="e">
        <f>IF(AND(VLOOKUP($T11,#REF!,2,0)=0,S11=""),"“错误请确认”",IF(VLOOKUP($T11,#REF!,2,0)=0,S11,VLOOKUP($T11,#REF!,2,0)))</f>
        <v>#REF!</v>
      </c>
      <c r="AF11" s="13" t="s">
        <v>92</v>
      </c>
      <c r="AG11" s="13" t="e">
        <f>IF(VLOOKUP(T11,#REF!,29,0)=0,VLOOKUP(T11,#REF!,23,0)&amp;RIGHT(S11,2),VLOOKUP(T11,#REF!,23,0)&amp;VLOOKUP(T11,#REF!,29,0))</f>
        <v>#REF!</v>
      </c>
      <c r="AH11" s="13" t="s">
        <v>93</v>
      </c>
      <c r="AI11" s="13" t="e">
        <f t="shared" si="11"/>
        <v>#REF!</v>
      </c>
    </row>
    <row r="12" ht="15" customHeight="1" spans="1:35">
      <c r="A12" s="21">
        <f t="shared" si="3"/>
        <v>11</v>
      </c>
      <c r="B12" s="22" t="s">
        <v>94</v>
      </c>
      <c r="C12" s="22" t="s">
        <v>45</v>
      </c>
      <c r="D12" s="22" t="s">
        <v>36</v>
      </c>
      <c r="E12" s="22" t="s">
        <v>95</v>
      </c>
      <c r="F12" s="22" t="s">
        <v>94</v>
      </c>
      <c r="G12" s="22" t="s">
        <v>94</v>
      </c>
      <c r="H12" s="22" t="s">
        <v>94</v>
      </c>
      <c r="I12" s="22" t="s">
        <v>94</v>
      </c>
      <c r="J12" s="22" t="s">
        <v>94</v>
      </c>
      <c r="K12" s="22" t="s">
        <v>89</v>
      </c>
      <c r="L12" s="22" t="s">
        <v>96</v>
      </c>
      <c r="M12" s="22" t="s">
        <v>96</v>
      </c>
      <c r="N12" s="22" t="e">
        <f>INDEX(#REF!,MATCH($K12,#REF!,0))</f>
        <v>#REF!</v>
      </c>
      <c r="O12" s="27"/>
      <c r="P12" s="25" t="str">
        <f t="shared" si="4"/>
        <v>初中英语第2考场</v>
      </c>
      <c r="Q12" s="26" t="s">
        <v>41</v>
      </c>
      <c r="R12" s="21">
        <v>33</v>
      </c>
      <c r="S12" s="21"/>
      <c r="T12" s="32" t="str">
        <f t="shared" si="5"/>
        <v>初中英语</v>
      </c>
      <c r="U12" s="32" t="str">
        <f>IFERROR(VLOOKUP(复审!T12,#REF!,2,FALSE),"无此科目")</f>
        <v>无此科目</v>
      </c>
      <c r="V12" s="21" t="str">
        <f t="shared" si="6"/>
        <v>无此科目033</v>
      </c>
      <c r="W12" s="21">
        <f t="shared" si="0"/>
        <v>33</v>
      </c>
      <c r="X12" s="21">
        <f t="shared" si="1"/>
        <v>1</v>
      </c>
      <c r="Y12" s="21">
        <f t="shared" si="7"/>
        <v>1</v>
      </c>
      <c r="Z1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2" s="13" t="str">
        <f t="shared" si="2"/>
        <v/>
      </c>
      <c r="AB12" s="13" t="str">
        <f t="shared" si="8"/>
        <v>Y</v>
      </c>
      <c r="AC12" s="13" t="str">
        <f t="shared" si="9"/>
        <v/>
      </c>
      <c r="AD12" s="13">
        <f t="shared" si="10"/>
        <v>1</v>
      </c>
      <c r="AE12" s="13" t="e">
        <f>IF(AND(VLOOKUP($T12,#REF!,2,0)=0,S12=""),"“错误请确认”",IF(VLOOKUP($T12,#REF!,2,0)=0,S12,VLOOKUP($T12,#REF!,2,0)))</f>
        <v>#REF!</v>
      </c>
      <c r="AF12" s="13" t="s">
        <v>97</v>
      </c>
      <c r="AG12" s="13" t="e">
        <f>IF(VLOOKUP(T12,#REF!,29,0)=0,VLOOKUP(T12,#REF!,23,0)&amp;RIGHT(S12,2),VLOOKUP(T12,#REF!,23,0)&amp;VLOOKUP(T12,#REF!,29,0))</f>
        <v>#REF!</v>
      </c>
      <c r="AH12" s="13" t="s">
        <v>89</v>
      </c>
      <c r="AI12" s="13" t="e">
        <f t="shared" si="11"/>
        <v>#REF!</v>
      </c>
    </row>
    <row r="13" ht="15" customHeight="1" spans="1:35">
      <c r="A13" s="21">
        <f t="shared" si="3"/>
        <v>12</v>
      </c>
      <c r="B13" s="22" t="s">
        <v>98</v>
      </c>
      <c r="C13" s="22" t="s">
        <v>35</v>
      </c>
      <c r="D13" s="22" t="s">
        <v>36</v>
      </c>
      <c r="E13" s="22" t="s">
        <v>99</v>
      </c>
      <c r="F13" s="22" t="s">
        <v>98</v>
      </c>
      <c r="G13" s="22" t="s">
        <v>98</v>
      </c>
      <c r="H13" s="22" t="s">
        <v>98</v>
      </c>
      <c r="I13" s="22" t="s">
        <v>98</v>
      </c>
      <c r="J13" s="22" t="s">
        <v>98</v>
      </c>
      <c r="K13" s="22" t="s">
        <v>89</v>
      </c>
      <c r="L13" s="22" t="s">
        <v>100</v>
      </c>
      <c r="M13" s="22" t="s">
        <v>101</v>
      </c>
      <c r="N13" s="22" t="e">
        <f>INDEX(#REF!,MATCH($K13,#REF!,0))</f>
        <v>#REF!</v>
      </c>
      <c r="O13" s="27"/>
      <c r="P13" s="25" t="str">
        <f t="shared" si="4"/>
        <v/>
      </c>
      <c r="Q13" s="26" t="s">
        <v>41</v>
      </c>
      <c r="R13" s="21"/>
      <c r="S13" s="21"/>
      <c r="T13" s="32" t="str">
        <f t="shared" si="5"/>
        <v>初中英语</v>
      </c>
      <c r="U13" s="32" t="str">
        <f>IFERROR(VLOOKUP(复审!T13,#REF!,2,FALSE),"无此科目")</f>
        <v>无此科目</v>
      </c>
      <c r="V13" s="21" t="str">
        <f t="shared" si="6"/>
        <v/>
      </c>
      <c r="W13" s="21">
        <f t="shared" si="0"/>
        <v>0</v>
      </c>
      <c r="X13" s="21">
        <f t="shared" si="1"/>
        <v>1</v>
      </c>
      <c r="Y13" s="21" t="str">
        <f t="shared" si="7"/>
        <v/>
      </c>
      <c r="Z1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3" s="13" t="str">
        <f t="shared" si="2"/>
        <v/>
      </c>
      <c r="AB13" s="13" t="str">
        <f t="shared" si="8"/>
        <v>N</v>
      </c>
      <c r="AC13" s="13">
        <f t="shared" si="9"/>
        <v>5</v>
      </c>
      <c r="AD13" s="13" t="str">
        <f t="shared" si="10"/>
        <v/>
      </c>
      <c r="AE13" s="13" t="e">
        <f>IF(AND(VLOOKUP($T13,#REF!,2,0)=0,S13=""),"“错误请确认”",IF(VLOOKUP($T13,#REF!,2,0)=0,S13,VLOOKUP($T13,#REF!,2,0)))</f>
        <v>#REF!</v>
      </c>
      <c r="AF13" s="13" t="s">
        <v>102</v>
      </c>
      <c r="AG13" s="13" t="e">
        <f>IF(VLOOKUP(T13,#REF!,29,0)=0,VLOOKUP(T13,#REF!,23,0)&amp;RIGHT(S13,2),VLOOKUP(T13,#REF!,23,0)&amp;VLOOKUP(T13,#REF!,29,0))</f>
        <v>#REF!</v>
      </c>
      <c r="AH13" s="13" t="s">
        <v>50</v>
      </c>
      <c r="AI13" s="13" t="e">
        <f t="shared" si="11"/>
        <v>#REF!</v>
      </c>
    </row>
    <row r="14" ht="15" customHeight="1" spans="1:35">
      <c r="A14" s="21">
        <f t="shared" si="3"/>
        <v>13</v>
      </c>
      <c r="B14" s="22" t="s">
        <v>103</v>
      </c>
      <c r="C14" s="22" t="s">
        <v>45</v>
      </c>
      <c r="D14" s="22" t="s">
        <v>36</v>
      </c>
      <c r="E14" s="22" t="s">
        <v>104</v>
      </c>
      <c r="F14" s="22" t="s">
        <v>103</v>
      </c>
      <c r="G14" s="22" t="s">
        <v>103</v>
      </c>
      <c r="H14" s="22" t="s">
        <v>103</v>
      </c>
      <c r="I14" s="22" t="s">
        <v>103</v>
      </c>
      <c r="J14" s="22" t="s">
        <v>103</v>
      </c>
      <c r="K14" s="22" t="s">
        <v>89</v>
      </c>
      <c r="L14" s="22" t="s">
        <v>105</v>
      </c>
      <c r="M14" s="22" t="s">
        <v>105</v>
      </c>
      <c r="N14" s="22" t="e">
        <f>INDEX(#REF!,MATCH($K14,#REF!,0))</f>
        <v>#REF!</v>
      </c>
      <c r="O14" s="26"/>
      <c r="P14" s="25" t="str">
        <f t="shared" si="4"/>
        <v/>
      </c>
      <c r="Q14" s="26" t="s">
        <v>41</v>
      </c>
      <c r="R14" s="21"/>
      <c r="S14" s="21"/>
      <c r="T14" s="32" t="str">
        <f t="shared" si="5"/>
        <v>初中英语</v>
      </c>
      <c r="U14" s="32" t="str">
        <f>IFERROR(VLOOKUP(复审!T14,#REF!,2,FALSE),"无此科目")</f>
        <v>无此科目</v>
      </c>
      <c r="V14" s="21" t="str">
        <f t="shared" si="6"/>
        <v/>
      </c>
      <c r="W14" s="21">
        <f t="shared" si="0"/>
        <v>0</v>
      </c>
      <c r="X14" s="21">
        <f t="shared" si="1"/>
        <v>1</v>
      </c>
      <c r="Y14" s="21" t="str">
        <f t="shared" si="7"/>
        <v/>
      </c>
      <c r="Z1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4" s="13" t="str">
        <f t="shared" si="2"/>
        <v/>
      </c>
      <c r="AB14" s="13" t="str">
        <f t="shared" si="8"/>
        <v>N</v>
      </c>
      <c r="AC14" s="13">
        <f t="shared" si="9"/>
        <v>6</v>
      </c>
      <c r="AD14" s="13" t="str">
        <f t="shared" si="10"/>
        <v/>
      </c>
      <c r="AE14" s="13" t="e">
        <f>IF(AND(VLOOKUP($T14,#REF!,2,0)=0,S14=""),"“错误请确认”",IF(VLOOKUP($T14,#REF!,2,0)=0,S14,VLOOKUP($T14,#REF!,2,0)))</f>
        <v>#REF!</v>
      </c>
      <c r="AF14" s="13" t="s">
        <v>106</v>
      </c>
      <c r="AG14" s="13" t="e">
        <f>IF(VLOOKUP(T14,#REF!,29,0)=0,VLOOKUP(T14,#REF!,23,0)&amp;RIGHT(S14,2),VLOOKUP(T14,#REF!,23,0)&amp;VLOOKUP(T14,#REF!,29,0))</f>
        <v>#REF!</v>
      </c>
      <c r="AH14" s="13" t="s">
        <v>50</v>
      </c>
      <c r="AI14" s="13" t="e">
        <f t="shared" si="11"/>
        <v>#REF!</v>
      </c>
    </row>
    <row r="15" ht="15" customHeight="1" spans="1:35">
      <c r="A15" s="21">
        <f t="shared" si="3"/>
        <v>14</v>
      </c>
      <c r="B15" s="22" t="s">
        <v>107</v>
      </c>
      <c r="C15" s="22" t="s">
        <v>45</v>
      </c>
      <c r="D15" s="22" t="s">
        <v>36</v>
      </c>
      <c r="E15" s="22" t="s">
        <v>108</v>
      </c>
      <c r="F15" s="22" t="s">
        <v>107</v>
      </c>
      <c r="G15" s="22" t="s">
        <v>107</v>
      </c>
      <c r="H15" s="22" t="s">
        <v>107</v>
      </c>
      <c r="I15" s="22" t="s">
        <v>107</v>
      </c>
      <c r="J15" s="22" t="s">
        <v>107</v>
      </c>
      <c r="K15" s="22" t="s">
        <v>89</v>
      </c>
      <c r="L15" s="22" t="s">
        <v>109</v>
      </c>
      <c r="M15" s="22" t="s">
        <v>110</v>
      </c>
      <c r="N15" s="22" t="e">
        <f>INDEX(#REF!,MATCH($K15,#REF!,0))</f>
        <v>#REF!</v>
      </c>
      <c r="O15" s="26"/>
      <c r="P15" s="25" t="str">
        <f t="shared" si="4"/>
        <v>初中英语第2考场</v>
      </c>
      <c r="Q15" s="26" t="s">
        <v>41</v>
      </c>
      <c r="R15" s="21">
        <v>46</v>
      </c>
      <c r="S15" s="21"/>
      <c r="T15" s="32" t="str">
        <f t="shared" si="5"/>
        <v>初中英语</v>
      </c>
      <c r="U15" s="32" t="str">
        <f>IFERROR(VLOOKUP(复审!T15,#REF!,2,FALSE),"无此科目")</f>
        <v>无此科目</v>
      </c>
      <c r="V15" s="21" t="str">
        <f t="shared" si="6"/>
        <v>无此科目046</v>
      </c>
      <c r="W15" s="21">
        <f t="shared" si="0"/>
        <v>46</v>
      </c>
      <c r="X15" s="21">
        <f t="shared" si="1"/>
        <v>1</v>
      </c>
      <c r="Y15" s="21">
        <f t="shared" si="7"/>
        <v>1</v>
      </c>
      <c r="Z1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5" s="13" t="str">
        <f t="shared" si="2"/>
        <v/>
      </c>
      <c r="AB15" s="13" t="str">
        <f t="shared" si="8"/>
        <v>Y</v>
      </c>
      <c r="AC15" s="13" t="str">
        <f t="shared" si="9"/>
        <v/>
      </c>
      <c r="AD15" s="13">
        <f t="shared" si="10"/>
        <v>1</v>
      </c>
      <c r="AE15" s="13" t="e">
        <f>IF(AND(VLOOKUP($T15,#REF!,2,0)=0,S15=""),"“错误请确认”",IF(VLOOKUP($T15,#REF!,2,0)=0,S15,VLOOKUP($T15,#REF!,2,0)))</f>
        <v>#REF!</v>
      </c>
      <c r="AF15" s="13" t="s">
        <v>111</v>
      </c>
      <c r="AG15" s="13" t="e">
        <f>IF(VLOOKUP(T15,#REF!,29,0)=0,VLOOKUP(T15,#REF!,23,0)&amp;RIGHT(S15,2),VLOOKUP(T15,#REF!,23,0)&amp;VLOOKUP(T15,#REF!,29,0))</f>
        <v>#REF!</v>
      </c>
      <c r="AH15" s="13" t="s">
        <v>89</v>
      </c>
      <c r="AI15" s="13" t="e">
        <f t="shared" si="11"/>
        <v>#REF!</v>
      </c>
    </row>
    <row r="16" ht="15" customHeight="1" spans="1:35">
      <c r="A16" s="21">
        <f t="shared" si="3"/>
        <v>15</v>
      </c>
      <c r="B16" s="22" t="s">
        <v>112</v>
      </c>
      <c r="C16" s="22" t="s">
        <v>45</v>
      </c>
      <c r="D16" s="22" t="s">
        <v>36</v>
      </c>
      <c r="E16" s="22" t="s">
        <v>113</v>
      </c>
      <c r="F16" s="22" t="s">
        <v>112</v>
      </c>
      <c r="G16" s="22" t="s">
        <v>112</v>
      </c>
      <c r="H16" s="22" t="s">
        <v>112</v>
      </c>
      <c r="I16" s="22" t="s">
        <v>112</v>
      </c>
      <c r="J16" s="22" t="s">
        <v>112</v>
      </c>
      <c r="K16" s="22" t="s">
        <v>114</v>
      </c>
      <c r="L16" s="22" t="s">
        <v>115</v>
      </c>
      <c r="M16" s="22" t="s">
        <v>116</v>
      </c>
      <c r="N16" s="22" t="e">
        <f>INDEX(#REF!,MATCH($K16,#REF!,0))</f>
        <v>#REF!</v>
      </c>
      <c r="O16" s="26"/>
      <c r="P16" s="25" t="str">
        <f t="shared" si="4"/>
        <v>初中化学第9考场</v>
      </c>
      <c r="Q16" s="26" t="s">
        <v>41</v>
      </c>
      <c r="R16" s="21">
        <v>251</v>
      </c>
      <c r="S16" s="21"/>
      <c r="T16" s="32" t="str">
        <f t="shared" si="5"/>
        <v>初中化学</v>
      </c>
      <c r="U16" s="32" t="str">
        <f>IFERROR(VLOOKUP(复审!T16,#REF!,2,FALSE),"无此科目")</f>
        <v>无此科目</v>
      </c>
      <c r="V16" s="21" t="str">
        <f t="shared" si="6"/>
        <v>无此科目251</v>
      </c>
      <c r="W16" s="21">
        <f t="shared" si="0"/>
        <v>251</v>
      </c>
      <c r="X16" s="21">
        <f t="shared" si="1"/>
        <v>1</v>
      </c>
      <c r="Y16" s="21">
        <f t="shared" si="7"/>
        <v>1</v>
      </c>
      <c r="Z1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6" s="13" t="str">
        <f t="shared" si="2"/>
        <v/>
      </c>
      <c r="AB16" s="13" t="str">
        <f t="shared" si="8"/>
        <v>Y</v>
      </c>
      <c r="AC16" s="13" t="str">
        <f t="shared" si="9"/>
        <v/>
      </c>
      <c r="AD16" s="13">
        <f t="shared" si="10"/>
        <v>1</v>
      </c>
      <c r="AE16" s="13" t="e">
        <f>IF(AND(VLOOKUP($T16,#REF!,2,0)=0,S16=""),"“错误请确认”",IF(VLOOKUP($T16,#REF!,2,0)=0,S16,VLOOKUP($T16,#REF!,2,0)))</f>
        <v>#REF!</v>
      </c>
      <c r="AF16" s="13" t="s">
        <v>117</v>
      </c>
      <c r="AG16" s="13" t="e">
        <f>IF(VLOOKUP(T16,#REF!,29,0)=0,VLOOKUP(T16,#REF!,23,0)&amp;RIGHT(S16,2),VLOOKUP(T16,#REF!,23,0)&amp;VLOOKUP(T16,#REF!,29,0))</f>
        <v>#REF!</v>
      </c>
      <c r="AH16" s="13" t="s">
        <v>114</v>
      </c>
      <c r="AI16" s="13" t="e">
        <f t="shared" si="11"/>
        <v>#REF!</v>
      </c>
    </row>
    <row r="17" ht="15" customHeight="1" spans="1:35">
      <c r="A17" s="21">
        <f t="shared" si="3"/>
        <v>16</v>
      </c>
      <c r="B17" s="22" t="s">
        <v>118</v>
      </c>
      <c r="C17" s="22" t="s">
        <v>35</v>
      </c>
      <c r="D17" s="22" t="s">
        <v>36</v>
      </c>
      <c r="E17" s="22" t="s">
        <v>119</v>
      </c>
      <c r="F17" s="22" t="s">
        <v>118</v>
      </c>
      <c r="G17" s="22" t="s">
        <v>118</v>
      </c>
      <c r="H17" s="22" t="s">
        <v>118</v>
      </c>
      <c r="I17" s="22" t="s">
        <v>118</v>
      </c>
      <c r="J17" s="22" t="s">
        <v>118</v>
      </c>
      <c r="K17" s="22" t="s">
        <v>114</v>
      </c>
      <c r="L17" s="22" t="s">
        <v>120</v>
      </c>
      <c r="M17" s="22" t="s">
        <v>91</v>
      </c>
      <c r="N17" s="22" t="e">
        <f>INDEX(#REF!,MATCH($K17,#REF!,0))</f>
        <v>#REF!</v>
      </c>
      <c r="O17" s="26"/>
      <c r="P17" s="25" t="str">
        <f t="shared" si="4"/>
        <v/>
      </c>
      <c r="Q17" s="26" t="s">
        <v>41</v>
      </c>
      <c r="R17" s="21"/>
      <c r="S17" s="21"/>
      <c r="T17" s="32" t="str">
        <f t="shared" si="5"/>
        <v>初中化学</v>
      </c>
      <c r="U17" s="32" t="str">
        <f>IFERROR(VLOOKUP(复审!T17,#REF!,2,FALSE),"无此科目")</f>
        <v>无此科目</v>
      </c>
      <c r="V17" s="21" t="str">
        <f t="shared" si="6"/>
        <v/>
      </c>
      <c r="W17" s="21">
        <f t="shared" si="0"/>
        <v>0</v>
      </c>
      <c r="X17" s="21">
        <f t="shared" si="1"/>
        <v>1</v>
      </c>
      <c r="Y17" s="21" t="str">
        <f t="shared" si="7"/>
        <v/>
      </c>
      <c r="Z1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7" s="13" t="str">
        <f t="shared" si="2"/>
        <v/>
      </c>
      <c r="AB17" s="13" t="str">
        <f t="shared" si="8"/>
        <v>N</v>
      </c>
      <c r="AC17" s="13">
        <f t="shared" si="9"/>
        <v>7</v>
      </c>
      <c r="AD17" s="13" t="str">
        <f t="shared" si="10"/>
        <v/>
      </c>
      <c r="AE17" s="13" t="e">
        <f>IF(AND(VLOOKUP($T17,#REF!,2,0)=0,S17=""),"“错误请确认”",IF(VLOOKUP($T17,#REF!,2,0)=0,S17,VLOOKUP($T17,#REF!,2,0)))</f>
        <v>#REF!</v>
      </c>
      <c r="AF17" s="13" t="s">
        <v>121</v>
      </c>
      <c r="AG17" s="13" t="e">
        <f>IF(VLOOKUP(T17,#REF!,29,0)=0,VLOOKUP(T17,#REF!,23,0)&amp;RIGHT(S17,2),VLOOKUP(T17,#REF!,23,0)&amp;VLOOKUP(T17,#REF!,29,0))</f>
        <v>#REF!</v>
      </c>
      <c r="AH17" s="13" t="s">
        <v>50</v>
      </c>
      <c r="AI17" s="13" t="e">
        <f t="shared" si="11"/>
        <v>#REF!</v>
      </c>
    </row>
    <row r="18" ht="15" customHeight="1" spans="1:35">
      <c r="A18" s="21">
        <f t="shared" si="3"/>
        <v>17</v>
      </c>
      <c r="B18" s="22" t="s">
        <v>122</v>
      </c>
      <c r="C18" s="22" t="s">
        <v>45</v>
      </c>
      <c r="D18" s="22" t="s">
        <v>36</v>
      </c>
      <c r="E18" s="22" t="s">
        <v>123</v>
      </c>
      <c r="F18" s="22" t="s">
        <v>122</v>
      </c>
      <c r="G18" s="22" t="s">
        <v>122</v>
      </c>
      <c r="H18" s="22" t="s">
        <v>122</v>
      </c>
      <c r="I18" s="22" t="s">
        <v>122</v>
      </c>
      <c r="J18" s="22" t="s">
        <v>122</v>
      </c>
      <c r="K18" s="22" t="s">
        <v>124</v>
      </c>
      <c r="L18" s="22" t="s">
        <v>125</v>
      </c>
      <c r="M18" s="22" t="s">
        <v>125</v>
      </c>
      <c r="N18" s="22" t="e">
        <f>INDEX(#REF!,MATCH($K18,#REF!,0))</f>
        <v>#REF!</v>
      </c>
      <c r="O18" s="26"/>
      <c r="P18" s="25" t="str">
        <f t="shared" si="4"/>
        <v>小学语文第5考场</v>
      </c>
      <c r="Q18" s="26" t="s">
        <v>41</v>
      </c>
      <c r="R18" s="21">
        <v>145</v>
      </c>
      <c r="S18" s="21" t="s">
        <v>126</v>
      </c>
      <c r="T18" s="32" t="str">
        <f t="shared" si="5"/>
        <v>小学语文</v>
      </c>
      <c r="U18" s="32" t="str">
        <f>IFERROR(VLOOKUP(复审!T18,#REF!,2,FALSE),"无此科目")</f>
        <v>无此科目</v>
      </c>
      <c r="V18" s="21" t="str">
        <f t="shared" si="6"/>
        <v>无此科目145</v>
      </c>
      <c r="W18" s="21">
        <f t="shared" si="0"/>
        <v>145</v>
      </c>
      <c r="X18" s="21">
        <f t="shared" si="1"/>
        <v>1</v>
      </c>
      <c r="Y18" s="21">
        <f t="shared" si="7"/>
        <v>1</v>
      </c>
      <c r="Z1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8" s="13" t="str">
        <f t="shared" si="2"/>
        <v/>
      </c>
      <c r="AB18" s="13" t="str">
        <f t="shared" si="8"/>
        <v>Y</v>
      </c>
      <c r="AC18" s="13" t="str">
        <f t="shared" si="9"/>
        <v/>
      </c>
      <c r="AD18" s="13">
        <f t="shared" si="10"/>
        <v>1</v>
      </c>
      <c r="AE18" s="13" t="e">
        <f>IF(AND(VLOOKUP($T18,#REF!,2,0)=0,S18=""),"“错误请确认”",IF(VLOOKUP($T18,#REF!,2,0)=0,S18,VLOOKUP($T18,#REF!,2,0)))</f>
        <v>#REF!</v>
      </c>
      <c r="AF18" s="13" t="s">
        <v>127</v>
      </c>
      <c r="AG18" s="13" t="e">
        <f>IF(VLOOKUP(T18,#REF!,29,0)=0,VLOOKUP(T18,#REF!,23,0)&amp;RIGHT(S18,2),VLOOKUP(T18,#REF!,23,0)&amp;VLOOKUP(T18,#REF!,29,0))</f>
        <v>#REF!</v>
      </c>
      <c r="AH18" s="13" t="s">
        <v>128</v>
      </c>
      <c r="AI18" s="13" t="e">
        <f t="shared" si="11"/>
        <v>#REF!</v>
      </c>
    </row>
    <row r="19" ht="15" customHeight="1" spans="1:35">
      <c r="A19" s="21">
        <f t="shared" si="3"/>
        <v>18</v>
      </c>
      <c r="B19" s="22" t="s">
        <v>129</v>
      </c>
      <c r="C19" s="22" t="s">
        <v>45</v>
      </c>
      <c r="D19" s="22" t="s">
        <v>36</v>
      </c>
      <c r="E19" s="22" t="s">
        <v>130</v>
      </c>
      <c r="F19" s="22" t="s">
        <v>129</v>
      </c>
      <c r="G19" s="22" t="s">
        <v>129</v>
      </c>
      <c r="H19" s="22" t="s">
        <v>129</v>
      </c>
      <c r="I19" s="22" t="s">
        <v>129</v>
      </c>
      <c r="J19" s="22" t="s">
        <v>129</v>
      </c>
      <c r="K19" s="22" t="s">
        <v>124</v>
      </c>
      <c r="L19" s="22" t="s">
        <v>131</v>
      </c>
      <c r="M19" s="22" t="s">
        <v>91</v>
      </c>
      <c r="N19" s="22" t="e">
        <f>INDEX(#REF!,MATCH($K19,#REF!,0))</f>
        <v>#REF!</v>
      </c>
      <c r="O19" s="26"/>
      <c r="P19" s="25" t="str">
        <f t="shared" si="4"/>
        <v/>
      </c>
      <c r="Q19" s="26" t="s">
        <v>41</v>
      </c>
      <c r="R19" s="21"/>
      <c r="S19" s="21"/>
      <c r="T19" s="32" t="str">
        <f t="shared" si="5"/>
        <v>小学语文</v>
      </c>
      <c r="U19" s="32" t="str">
        <f>IFERROR(VLOOKUP(复审!T19,#REF!,2,FALSE),"无此科目")</f>
        <v>无此科目</v>
      </c>
      <c r="V19" s="21" t="str">
        <f t="shared" si="6"/>
        <v/>
      </c>
      <c r="W19" s="21">
        <f t="shared" si="0"/>
        <v>0</v>
      </c>
      <c r="X19" s="21">
        <f t="shared" si="1"/>
        <v>1</v>
      </c>
      <c r="Y19" s="21" t="str">
        <f t="shared" si="7"/>
        <v/>
      </c>
      <c r="Z1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9" s="13" t="str">
        <f t="shared" si="2"/>
        <v/>
      </c>
      <c r="AB19" s="13" t="str">
        <f t="shared" si="8"/>
        <v>N</v>
      </c>
      <c r="AC19" s="13">
        <f t="shared" si="9"/>
        <v>8</v>
      </c>
      <c r="AD19" s="13" t="str">
        <f t="shared" si="10"/>
        <v/>
      </c>
      <c r="AE19" s="13" t="e">
        <f>IF(AND(VLOOKUP($T19,#REF!,2,0)=0,S19=""),"“错误请确认”",IF(VLOOKUP($T19,#REF!,2,0)=0,S19,VLOOKUP($T19,#REF!,2,0)))</f>
        <v>#REF!</v>
      </c>
      <c r="AF19" s="13" t="s">
        <v>132</v>
      </c>
      <c r="AG19" s="13" t="e">
        <f>IF(VLOOKUP(T19,#REF!,29,0)=0,VLOOKUP(T19,#REF!,23,0)&amp;RIGHT(S19,2),VLOOKUP(T19,#REF!,23,0)&amp;VLOOKUP(T19,#REF!,29,0))</f>
        <v>#REF!</v>
      </c>
      <c r="AH19" s="13" t="s">
        <v>50</v>
      </c>
      <c r="AI19" s="13" t="e">
        <f t="shared" si="11"/>
        <v>#REF!</v>
      </c>
    </row>
    <row r="20" ht="15" customHeight="1" spans="1:35">
      <c r="A20" s="21">
        <f t="shared" si="3"/>
        <v>19</v>
      </c>
      <c r="B20" s="22" t="s">
        <v>133</v>
      </c>
      <c r="C20" s="22" t="s">
        <v>45</v>
      </c>
      <c r="D20" s="22" t="s">
        <v>36</v>
      </c>
      <c r="E20" s="22" t="s">
        <v>134</v>
      </c>
      <c r="F20" s="22" t="s">
        <v>133</v>
      </c>
      <c r="G20" s="22" t="s">
        <v>133</v>
      </c>
      <c r="H20" s="22" t="s">
        <v>133</v>
      </c>
      <c r="I20" s="22" t="s">
        <v>133</v>
      </c>
      <c r="J20" s="22" t="s">
        <v>133</v>
      </c>
      <c r="K20" s="22" t="s">
        <v>124</v>
      </c>
      <c r="L20" s="22" t="s">
        <v>135</v>
      </c>
      <c r="M20" s="22" t="s">
        <v>136</v>
      </c>
      <c r="N20" s="22" t="e">
        <f>INDEX(#REF!,MATCH($K20,#REF!,0))</f>
        <v>#REF!</v>
      </c>
      <c r="O20" s="27"/>
      <c r="P20" s="25" t="str">
        <f t="shared" si="4"/>
        <v/>
      </c>
      <c r="Q20" s="26" t="s">
        <v>41</v>
      </c>
      <c r="R20" s="21"/>
      <c r="S20" s="21"/>
      <c r="T20" s="32" t="str">
        <f t="shared" si="5"/>
        <v>小学语文</v>
      </c>
      <c r="U20" s="32" t="str">
        <f>IFERROR(VLOOKUP(复审!T20,#REF!,2,FALSE),"无此科目")</f>
        <v>无此科目</v>
      </c>
      <c r="V20" s="21" t="str">
        <f t="shared" si="6"/>
        <v/>
      </c>
      <c r="W20" s="21">
        <f t="shared" si="0"/>
        <v>0</v>
      </c>
      <c r="X20" s="21">
        <f t="shared" si="1"/>
        <v>1</v>
      </c>
      <c r="Y20" s="21" t="str">
        <f t="shared" si="7"/>
        <v/>
      </c>
      <c r="Z2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0" s="13" t="str">
        <f t="shared" si="2"/>
        <v/>
      </c>
      <c r="AB20" s="13" t="str">
        <f t="shared" si="8"/>
        <v>N</v>
      </c>
      <c r="AC20" s="13">
        <f t="shared" si="9"/>
        <v>9</v>
      </c>
      <c r="AD20" s="13" t="str">
        <f t="shared" si="10"/>
        <v/>
      </c>
      <c r="AE20" s="13" t="e">
        <f>IF(AND(VLOOKUP($T20,#REF!,2,0)=0,S20=""),"“错误请确认”",IF(VLOOKUP($T20,#REF!,2,0)=0,S20,VLOOKUP($T20,#REF!,2,0)))</f>
        <v>#REF!</v>
      </c>
      <c r="AF20" s="13" t="s">
        <v>137</v>
      </c>
      <c r="AG20" s="13" t="e">
        <f>IF(VLOOKUP(T20,#REF!,29,0)=0,VLOOKUP(T20,#REF!,23,0)&amp;RIGHT(S20,2),VLOOKUP(T20,#REF!,23,0)&amp;VLOOKUP(T20,#REF!,29,0))</f>
        <v>#REF!</v>
      </c>
      <c r="AH20" s="13" t="s">
        <v>50</v>
      </c>
      <c r="AI20" s="13" t="e">
        <f t="shared" si="11"/>
        <v>#REF!</v>
      </c>
    </row>
    <row r="21" ht="15" customHeight="1" spans="1:35">
      <c r="A21" s="21">
        <f t="shared" si="3"/>
        <v>20</v>
      </c>
      <c r="B21" s="22" t="s">
        <v>138</v>
      </c>
      <c r="C21" s="22" t="s">
        <v>45</v>
      </c>
      <c r="D21" s="22" t="s">
        <v>36</v>
      </c>
      <c r="E21" s="22" t="s">
        <v>139</v>
      </c>
      <c r="F21" s="22" t="s">
        <v>138</v>
      </c>
      <c r="G21" s="22" t="s">
        <v>138</v>
      </c>
      <c r="H21" s="22" t="s">
        <v>138</v>
      </c>
      <c r="I21" s="22" t="s">
        <v>138</v>
      </c>
      <c r="J21" s="22" t="s">
        <v>138</v>
      </c>
      <c r="K21" s="22" t="s">
        <v>124</v>
      </c>
      <c r="L21" s="22" t="s">
        <v>140</v>
      </c>
      <c r="M21" s="22" t="s">
        <v>141</v>
      </c>
      <c r="N21" s="22" t="e">
        <f>INDEX(#REF!,MATCH($K21,#REF!,0))</f>
        <v>#REF!</v>
      </c>
      <c r="O21" s="27"/>
      <c r="P21" s="25" t="str">
        <f t="shared" si="4"/>
        <v/>
      </c>
      <c r="Q21" s="26" t="s">
        <v>41</v>
      </c>
      <c r="R21" s="21"/>
      <c r="S21" s="21"/>
      <c r="T21" s="32" t="str">
        <f t="shared" si="5"/>
        <v>小学语文</v>
      </c>
      <c r="U21" s="32" t="str">
        <f>IFERROR(VLOOKUP(复审!T21,#REF!,2,FALSE),"无此科目")</f>
        <v>无此科目</v>
      </c>
      <c r="V21" s="21" t="str">
        <f t="shared" si="6"/>
        <v/>
      </c>
      <c r="W21" s="21">
        <f t="shared" si="0"/>
        <v>0</v>
      </c>
      <c r="X21" s="21">
        <f t="shared" si="1"/>
        <v>1</v>
      </c>
      <c r="Y21" s="21" t="str">
        <f t="shared" si="7"/>
        <v/>
      </c>
      <c r="Z2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1" s="13" t="str">
        <f t="shared" si="2"/>
        <v/>
      </c>
      <c r="AB21" s="13" t="str">
        <f t="shared" si="8"/>
        <v>N</v>
      </c>
      <c r="AC21" s="13">
        <f t="shared" si="9"/>
        <v>10</v>
      </c>
      <c r="AD21" s="13" t="str">
        <f t="shared" si="10"/>
        <v/>
      </c>
      <c r="AE21" s="13" t="e">
        <f>IF(AND(VLOOKUP($T21,#REF!,2,0)=0,S21=""),"“错误请确认”",IF(VLOOKUP($T21,#REF!,2,0)=0,S21,VLOOKUP($T21,#REF!,2,0)))</f>
        <v>#REF!</v>
      </c>
      <c r="AF21" s="13" t="s">
        <v>142</v>
      </c>
      <c r="AG21" s="13" t="e">
        <f>IF(VLOOKUP(T21,#REF!,29,0)=0,VLOOKUP(T21,#REF!,23,0)&amp;RIGHT(S21,2),VLOOKUP(T21,#REF!,23,0)&amp;VLOOKUP(T21,#REF!,29,0))</f>
        <v>#REF!</v>
      </c>
      <c r="AH21" s="13" t="s">
        <v>50</v>
      </c>
      <c r="AI21" s="13" t="e">
        <f t="shared" si="11"/>
        <v>#REF!</v>
      </c>
    </row>
    <row r="22" ht="15" customHeight="1" spans="1:35">
      <c r="A22" s="21">
        <f t="shared" si="3"/>
        <v>21</v>
      </c>
      <c r="B22" s="22" t="s">
        <v>143</v>
      </c>
      <c r="C22" s="22" t="s">
        <v>45</v>
      </c>
      <c r="D22" s="22" t="s">
        <v>36</v>
      </c>
      <c r="E22" s="22" t="s">
        <v>144</v>
      </c>
      <c r="F22" s="22" t="s">
        <v>143</v>
      </c>
      <c r="G22" s="22" t="s">
        <v>143</v>
      </c>
      <c r="H22" s="22" t="s">
        <v>143</v>
      </c>
      <c r="I22" s="22" t="s">
        <v>143</v>
      </c>
      <c r="J22" s="22" t="s">
        <v>143</v>
      </c>
      <c r="K22" s="22" t="s">
        <v>124</v>
      </c>
      <c r="L22" s="22" t="s">
        <v>145</v>
      </c>
      <c r="M22" s="22" t="s">
        <v>145</v>
      </c>
      <c r="N22" s="22" t="e">
        <f>INDEX(#REF!,MATCH($K22,#REF!,0))</f>
        <v>#REF!</v>
      </c>
      <c r="O22" s="26"/>
      <c r="P22" s="25" t="str">
        <f t="shared" si="4"/>
        <v/>
      </c>
      <c r="Q22" s="26" t="s">
        <v>41</v>
      </c>
      <c r="R22" s="21"/>
      <c r="S22" s="21"/>
      <c r="T22" s="32" t="str">
        <f t="shared" si="5"/>
        <v>小学语文</v>
      </c>
      <c r="U22" s="32" t="str">
        <f>IFERROR(VLOOKUP(复审!T22,#REF!,2,FALSE),"无此科目")</f>
        <v>无此科目</v>
      </c>
      <c r="V22" s="21" t="str">
        <f t="shared" si="6"/>
        <v/>
      </c>
      <c r="W22" s="21">
        <f t="shared" si="0"/>
        <v>0</v>
      </c>
      <c r="X22" s="21">
        <f t="shared" si="1"/>
        <v>1</v>
      </c>
      <c r="Y22" s="21" t="str">
        <f t="shared" si="7"/>
        <v/>
      </c>
      <c r="Z2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2" s="13" t="str">
        <f t="shared" si="2"/>
        <v/>
      </c>
      <c r="AB22" s="13" t="str">
        <f t="shared" si="8"/>
        <v>N</v>
      </c>
      <c r="AC22" s="13">
        <f t="shared" si="9"/>
        <v>11</v>
      </c>
      <c r="AD22" s="13" t="str">
        <f t="shared" si="10"/>
        <v/>
      </c>
      <c r="AE22" s="13" t="e">
        <f>IF(AND(VLOOKUP($T22,#REF!,2,0)=0,S22=""),"“错误请确认”",IF(VLOOKUP($T22,#REF!,2,0)=0,S22,VLOOKUP($T22,#REF!,2,0)))</f>
        <v>#REF!</v>
      </c>
      <c r="AF22" s="13" t="s">
        <v>146</v>
      </c>
      <c r="AG22" s="13" t="e">
        <f>IF(VLOOKUP(T22,#REF!,29,0)=0,VLOOKUP(T22,#REF!,23,0)&amp;RIGHT(S22,2),VLOOKUP(T22,#REF!,23,0)&amp;VLOOKUP(T22,#REF!,29,0))</f>
        <v>#REF!</v>
      </c>
      <c r="AH22" s="13" t="s">
        <v>50</v>
      </c>
      <c r="AI22" s="13" t="e">
        <f t="shared" si="11"/>
        <v>#REF!</v>
      </c>
    </row>
    <row r="23" ht="15" customHeight="1" spans="1:35">
      <c r="A23" s="21">
        <f t="shared" si="3"/>
        <v>22</v>
      </c>
      <c r="B23" s="22" t="s">
        <v>147</v>
      </c>
      <c r="C23" s="22" t="s">
        <v>45</v>
      </c>
      <c r="D23" s="22" t="s">
        <v>36</v>
      </c>
      <c r="E23" s="22" t="s">
        <v>148</v>
      </c>
      <c r="F23" s="22" t="s">
        <v>147</v>
      </c>
      <c r="G23" s="22" t="s">
        <v>147</v>
      </c>
      <c r="H23" s="22" t="s">
        <v>147</v>
      </c>
      <c r="I23" s="22" t="s">
        <v>147</v>
      </c>
      <c r="J23" s="22" t="s">
        <v>147</v>
      </c>
      <c r="K23" s="22" t="s">
        <v>124</v>
      </c>
      <c r="L23" s="22" t="s">
        <v>149</v>
      </c>
      <c r="M23" s="22" t="s">
        <v>149</v>
      </c>
      <c r="N23" s="22" t="e">
        <f>INDEX(#REF!,MATCH($K23,#REF!,0))</f>
        <v>#REF!</v>
      </c>
      <c r="O23" s="26"/>
      <c r="P23" s="25" t="str">
        <f t="shared" si="4"/>
        <v>小学语文第9考场</v>
      </c>
      <c r="Q23" s="26" t="s">
        <v>41</v>
      </c>
      <c r="R23" s="21">
        <v>242</v>
      </c>
      <c r="S23" s="21" t="s">
        <v>150</v>
      </c>
      <c r="T23" s="32" t="str">
        <f t="shared" si="5"/>
        <v>小学语文</v>
      </c>
      <c r="U23" s="32" t="str">
        <f>IFERROR(VLOOKUP(复审!T23,#REF!,2,FALSE),"无此科目")</f>
        <v>无此科目</v>
      </c>
      <c r="V23" s="21" t="str">
        <f t="shared" si="6"/>
        <v>无此科目242</v>
      </c>
      <c r="W23" s="21">
        <f t="shared" si="0"/>
        <v>242</v>
      </c>
      <c r="X23" s="21">
        <f t="shared" si="1"/>
        <v>1</v>
      </c>
      <c r="Y23" s="21">
        <f t="shared" si="7"/>
        <v>1</v>
      </c>
      <c r="Z2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3" s="13" t="str">
        <f t="shared" si="2"/>
        <v/>
      </c>
      <c r="AB23" s="13" t="str">
        <f t="shared" si="8"/>
        <v>Y</v>
      </c>
      <c r="AC23" s="13" t="str">
        <f t="shared" si="9"/>
        <v/>
      </c>
      <c r="AD23" s="13">
        <f t="shared" si="10"/>
        <v>1</v>
      </c>
      <c r="AE23" s="13" t="e">
        <f>IF(AND(VLOOKUP($T23,#REF!,2,0)=0,S23=""),"“错误请确认”",IF(VLOOKUP($T23,#REF!,2,0)=0,S23,VLOOKUP($T23,#REF!,2,0)))</f>
        <v>#REF!</v>
      </c>
      <c r="AF23" s="13" t="s">
        <v>151</v>
      </c>
      <c r="AG23" s="13" t="e">
        <f>IF(VLOOKUP(T23,#REF!,29,0)=0,VLOOKUP(T23,#REF!,23,0)&amp;RIGHT(S23,2),VLOOKUP(T23,#REF!,23,0)&amp;VLOOKUP(T23,#REF!,29,0))</f>
        <v>#REF!</v>
      </c>
      <c r="AH23" s="13" t="s">
        <v>124</v>
      </c>
      <c r="AI23" s="13" t="e">
        <f t="shared" si="11"/>
        <v>#REF!</v>
      </c>
    </row>
    <row r="24" ht="15" customHeight="1" spans="1:35">
      <c r="A24" s="21">
        <f t="shared" si="3"/>
        <v>23</v>
      </c>
      <c r="B24" s="22" t="s">
        <v>152</v>
      </c>
      <c r="C24" s="22" t="s">
        <v>45</v>
      </c>
      <c r="D24" s="22" t="s">
        <v>36</v>
      </c>
      <c r="E24" s="22" t="s">
        <v>153</v>
      </c>
      <c r="F24" s="22" t="s">
        <v>152</v>
      </c>
      <c r="G24" s="22" t="s">
        <v>152</v>
      </c>
      <c r="H24" s="22" t="s">
        <v>152</v>
      </c>
      <c r="I24" s="22" t="s">
        <v>152</v>
      </c>
      <c r="J24" s="22" t="s">
        <v>152</v>
      </c>
      <c r="K24" s="22" t="s">
        <v>124</v>
      </c>
      <c r="L24" s="22" t="s">
        <v>154</v>
      </c>
      <c r="M24" s="22" t="s">
        <v>155</v>
      </c>
      <c r="N24" s="22" t="e">
        <f>INDEX(#REF!,MATCH($K24,#REF!,0))</f>
        <v>#REF!</v>
      </c>
      <c r="O24" s="26"/>
      <c r="P24" s="25" t="str">
        <f t="shared" si="4"/>
        <v/>
      </c>
      <c r="Q24" s="26" t="s">
        <v>41</v>
      </c>
      <c r="R24" s="21"/>
      <c r="S24" s="21"/>
      <c r="T24" s="32" t="str">
        <f t="shared" si="5"/>
        <v>小学语文</v>
      </c>
      <c r="U24" s="32" t="str">
        <f>IFERROR(VLOOKUP(复审!T24,#REF!,2,FALSE),"无此科目")</f>
        <v>无此科目</v>
      </c>
      <c r="V24" s="21" t="str">
        <f t="shared" si="6"/>
        <v/>
      </c>
      <c r="W24" s="21">
        <f t="shared" si="0"/>
        <v>0</v>
      </c>
      <c r="X24" s="21">
        <f t="shared" si="1"/>
        <v>1</v>
      </c>
      <c r="Y24" s="21" t="str">
        <f t="shared" si="7"/>
        <v/>
      </c>
      <c r="Z2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4" s="13" t="str">
        <f t="shared" si="2"/>
        <v/>
      </c>
      <c r="AB24" s="13" t="str">
        <f t="shared" si="8"/>
        <v>N</v>
      </c>
      <c r="AC24" s="13">
        <f t="shared" si="9"/>
        <v>12</v>
      </c>
      <c r="AD24" s="13" t="str">
        <f t="shared" si="10"/>
        <v/>
      </c>
      <c r="AE24" s="13" t="e">
        <f>IF(AND(VLOOKUP($T24,#REF!,2,0)=0,S24=""),"“错误请确认”",IF(VLOOKUP($T24,#REF!,2,0)=0,S24,VLOOKUP($T24,#REF!,2,0)))</f>
        <v>#REF!</v>
      </c>
      <c r="AF24" s="13" t="s">
        <v>156</v>
      </c>
      <c r="AG24" s="13" t="e">
        <f>IF(VLOOKUP(T24,#REF!,29,0)=0,VLOOKUP(T24,#REF!,23,0)&amp;RIGHT(S24,2),VLOOKUP(T24,#REF!,23,0)&amp;VLOOKUP(T24,#REF!,29,0))</f>
        <v>#REF!</v>
      </c>
      <c r="AH24" s="13" t="s">
        <v>50</v>
      </c>
      <c r="AI24" s="13" t="e">
        <f t="shared" si="11"/>
        <v>#REF!</v>
      </c>
    </row>
    <row r="25" ht="15" customHeight="1" spans="1:35">
      <c r="A25" s="21">
        <f t="shared" si="3"/>
        <v>24</v>
      </c>
      <c r="B25" s="22" t="s">
        <v>157</v>
      </c>
      <c r="C25" s="22" t="s">
        <v>45</v>
      </c>
      <c r="D25" s="22" t="s">
        <v>36</v>
      </c>
      <c r="E25" s="22" t="s">
        <v>158</v>
      </c>
      <c r="F25" s="22" t="s">
        <v>157</v>
      </c>
      <c r="G25" s="22" t="s">
        <v>157</v>
      </c>
      <c r="H25" s="22" t="s">
        <v>157</v>
      </c>
      <c r="I25" s="22" t="s">
        <v>157</v>
      </c>
      <c r="J25" s="22" t="s">
        <v>157</v>
      </c>
      <c r="K25" s="22" t="s">
        <v>124</v>
      </c>
      <c r="L25" s="22" t="s">
        <v>159</v>
      </c>
      <c r="M25" s="22" t="s">
        <v>91</v>
      </c>
      <c r="N25" s="22" t="e">
        <f>INDEX(#REF!,MATCH($K25,#REF!,0))</f>
        <v>#REF!</v>
      </c>
      <c r="O25" s="26"/>
      <c r="P25" s="25" t="str">
        <f t="shared" si="4"/>
        <v/>
      </c>
      <c r="Q25" s="26" t="s">
        <v>41</v>
      </c>
      <c r="R25" s="21"/>
      <c r="S25" s="21"/>
      <c r="T25" s="32" t="str">
        <f t="shared" si="5"/>
        <v>小学语文</v>
      </c>
      <c r="U25" s="32" t="str">
        <f>IFERROR(VLOOKUP(复审!T25,#REF!,2,FALSE),"无此科目")</f>
        <v>无此科目</v>
      </c>
      <c r="V25" s="21" t="str">
        <f t="shared" si="6"/>
        <v/>
      </c>
      <c r="W25" s="21">
        <f t="shared" si="0"/>
        <v>0</v>
      </c>
      <c r="X25" s="21">
        <f t="shared" si="1"/>
        <v>1</v>
      </c>
      <c r="Y25" s="21" t="str">
        <f t="shared" si="7"/>
        <v/>
      </c>
      <c r="Z2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5" s="13" t="str">
        <f t="shared" si="2"/>
        <v/>
      </c>
      <c r="AB25" s="13" t="str">
        <f t="shared" si="8"/>
        <v>N</v>
      </c>
      <c r="AC25" s="13">
        <f t="shared" si="9"/>
        <v>13</v>
      </c>
      <c r="AD25" s="13" t="str">
        <f t="shared" si="10"/>
        <v/>
      </c>
      <c r="AE25" s="13" t="e">
        <f>IF(AND(VLOOKUP($T25,#REF!,2,0)=0,S25=""),"“错误请确认”",IF(VLOOKUP($T25,#REF!,2,0)=0,S25,VLOOKUP($T25,#REF!,2,0)))</f>
        <v>#REF!</v>
      </c>
      <c r="AF25" s="13" t="s">
        <v>160</v>
      </c>
      <c r="AG25" s="13" t="e">
        <f>IF(VLOOKUP(T25,#REF!,29,0)=0,VLOOKUP(T25,#REF!,23,0)&amp;RIGHT(S25,2),VLOOKUP(T25,#REF!,23,0)&amp;VLOOKUP(T25,#REF!,29,0))</f>
        <v>#REF!</v>
      </c>
      <c r="AH25" s="13" t="s">
        <v>50</v>
      </c>
      <c r="AI25" s="13" t="e">
        <f t="shared" si="11"/>
        <v>#REF!</v>
      </c>
    </row>
    <row r="26" ht="15" customHeight="1" spans="1:35">
      <c r="A26" s="21">
        <f t="shared" si="3"/>
        <v>25</v>
      </c>
      <c r="B26" s="22" t="s">
        <v>161</v>
      </c>
      <c r="C26" s="22" t="s">
        <v>45</v>
      </c>
      <c r="D26" s="22" t="s">
        <v>36</v>
      </c>
      <c r="E26" s="22" t="s">
        <v>162</v>
      </c>
      <c r="F26" s="22" t="s">
        <v>161</v>
      </c>
      <c r="G26" s="22" t="s">
        <v>161</v>
      </c>
      <c r="H26" s="22" t="s">
        <v>161</v>
      </c>
      <c r="I26" s="22" t="s">
        <v>161</v>
      </c>
      <c r="J26" s="22" t="s">
        <v>161</v>
      </c>
      <c r="K26" s="22" t="s">
        <v>124</v>
      </c>
      <c r="L26" s="22" t="s">
        <v>163</v>
      </c>
      <c r="M26" s="22" t="s">
        <v>164</v>
      </c>
      <c r="N26" s="22" t="e">
        <f>INDEX(#REF!,MATCH($K26,#REF!,0))</f>
        <v>#REF!</v>
      </c>
      <c r="O26" s="26"/>
      <c r="P26" s="25" t="str">
        <f t="shared" si="4"/>
        <v/>
      </c>
      <c r="Q26" s="26" t="s">
        <v>41</v>
      </c>
      <c r="R26" s="21"/>
      <c r="S26" s="21"/>
      <c r="T26" s="32" t="str">
        <f t="shared" si="5"/>
        <v>小学语文</v>
      </c>
      <c r="U26" s="32" t="str">
        <f>IFERROR(VLOOKUP(复审!T26,#REF!,2,FALSE),"无此科目")</f>
        <v>无此科目</v>
      </c>
      <c r="V26" s="21" t="str">
        <f t="shared" si="6"/>
        <v/>
      </c>
      <c r="W26" s="21">
        <f t="shared" si="0"/>
        <v>0</v>
      </c>
      <c r="X26" s="21">
        <f t="shared" si="1"/>
        <v>1</v>
      </c>
      <c r="Y26" s="21" t="str">
        <f t="shared" si="7"/>
        <v/>
      </c>
      <c r="Z2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6" s="13" t="str">
        <f t="shared" si="2"/>
        <v/>
      </c>
      <c r="AB26" s="13" t="str">
        <f t="shared" si="8"/>
        <v>N</v>
      </c>
      <c r="AC26" s="13">
        <f t="shared" si="9"/>
        <v>14</v>
      </c>
      <c r="AD26" s="13" t="str">
        <f t="shared" si="10"/>
        <v/>
      </c>
      <c r="AE26" s="13" t="e">
        <f>IF(AND(VLOOKUP($T26,#REF!,2,0)=0,S26=""),"“错误请确认”",IF(VLOOKUP($T26,#REF!,2,0)=0,S26,VLOOKUP($T26,#REF!,2,0)))</f>
        <v>#REF!</v>
      </c>
      <c r="AF26" s="13" t="s">
        <v>165</v>
      </c>
      <c r="AG26" s="13" t="e">
        <f>IF(VLOOKUP(T26,#REF!,29,0)=0,VLOOKUP(T26,#REF!,23,0)&amp;RIGHT(S26,2),VLOOKUP(T26,#REF!,23,0)&amp;VLOOKUP(T26,#REF!,29,0))</f>
        <v>#REF!</v>
      </c>
      <c r="AH26" s="13" t="s">
        <v>50</v>
      </c>
      <c r="AI26" s="13" t="e">
        <f t="shared" si="11"/>
        <v>#REF!</v>
      </c>
    </row>
    <row r="27" ht="15" customHeight="1" spans="1:35">
      <c r="A27" s="21">
        <f t="shared" si="3"/>
        <v>26</v>
      </c>
      <c r="B27" s="22" t="s">
        <v>166</v>
      </c>
      <c r="C27" s="22" t="s">
        <v>45</v>
      </c>
      <c r="D27" s="22" t="s">
        <v>36</v>
      </c>
      <c r="E27" s="22" t="s">
        <v>167</v>
      </c>
      <c r="F27" s="22" t="s">
        <v>166</v>
      </c>
      <c r="G27" s="22" t="s">
        <v>166</v>
      </c>
      <c r="H27" s="22" t="s">
        <v>166</v>
      </c>
      <c r="I27" s="22" t="s">
        <v>166</v>
      </c>
      <c r="J27" s="22" t="s">
        <v>166</v>
      </c>
      <c r="K27" s="22" t="s">
        <v>124</v>
      </c>
      <c r="L27" s="22" t="s">
        <v>168</v>
      </c>
      <c r="M27" s="22" t="s">
        <v>169</v>
      </c>
      <c r="N27" s="22" t="e">
        <f>INDEX(#REF!,MATCH($K27,#REF!,0))</f>
        <v>#REF!</v>
      </c>
      <c r="O27" s="26"/>
      <c r="P27" s="25" t="str">
        <f t="shared" si="4"/>
        <v/>
      </c>
      <c r="Q27" s="26" t="s">
        <v>41</v>
      </c>
      <c r="R27" s="21"/>
      <c r="S27" s="21"/>
      <c r="T27" s="32" t="str">
        <f t="shared" si="5"/>
        <v>小学语文</v>
      </c>
      <c r="U27" s="32" t="str">
        <f>IFERROR(VLOOKUP(复审!T27,#REF!,2,FALSE),"无此科目")</f>
        <v>无此科目</v>
      </c>
      <c r="V27" s="21" t="str">
        <f t="shared" si="6"/>
        <v/>
      </c>
      <c r="W27" s="21">
        <f t="shared" si="0"/>
        <v>0</v>
      </c>
      <c r="X27" s="21">
        <f t="shared" si="1"/>
        <v>1</v>
      </c>
      <c r="Y27" s="21" t="str">
        <f t="shared" si="7"/>
        <v/>
      </c>
      <c r="Z2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7" s="13" t="str">
        <f t="shared" si="2"/>
        <v/>
      </c>
      <c r="AB27" s="13" t="str">
        <f t="shared" si="8"/>
        <v>N</v>
      </c>
      <c r="AC27" s="13">
        <f t="shared" si="9"/>
        <v>15</v>
      </c>
      <c r="AD27" s="13" t="str">
        <f t="shared" si="10"/>
        <v/>
      </c>
      <c r="AE27" s="13" t="e">
        <f>IF(AND(VLOOKUP($T27,#REF!,2,0)=0,S27=""),"“错误请确认”",IF(VLOOKUP($T27,#REF!,2,0)=0,S27,VLOOKUP($T27,#REF!,2,0)))</f>
        <v>#REF!</v>
      </c>
      <c r="AF27" s="13" t="s">
        <v>170</v>
      </c>
      <c r="AG27" s="13" t="e">
        <f>IF(VLOOKUP(T27,#REF!,29,0)=0,VLOOKUP(T27,#REF!,23,0)&amp;RIGHT(S27,2),VLOOKUP(T27,#REF!,23,0)&amp;VLOOKUP(T27,#REF!,29,0))</f>
        <v>#REF!</v>
      </c>
      <c r="AH27" s="13" t="s">
        <v>50</v>
      </c>
      <c r="AI27" s="13" t="e">
        <f t="shared" si="11"/>
        <v>#REF!</v>
      </c>
    </row>
    <row r="28" ht="15" customHeight="1" spans="1:35">
      <c r="A28" s="21">
        <f t="shared" si="3"/>
        <v>27</v>
      </c>
      <c r="B28" s="22" t="s">
        <v>171</v>
      </c>
      <c r="C28" s="22" t="s">
        <v>45</v>
      </c>
      <c r="D28" s="22" t="s">
        <v>36</v>
      </c>
      <c r="E28" s="22" t="s">
        <v>172</v>
      </c>
      <c r="F28" s="22" t="s">
        <v>171</v>
      </c>
      <c r="G28" s="22" t="s">
        <v>171</v>
      </c>
      <c r="H28" s="22" t="s">
        <v>171</v>
      </c>
      <c r="I28" s="22" t="s">
        <v>171</v>
      </c>
      <c r="J28" s="22" t="s">
        <v>171</v>
      </c>
      <c r="K28" s="22" t="s">
        <v>124</v>
      </c>
      <c r="L28" s="22" t="s">
        <v>173</v>
      </c>
      <c r="M28" s="22" t="s">
        <v>174</v>
      </c>
      <c r="N28" s="22" t="e">
        <f>INDEX(#REF!,MATCH($K28,#REF!,0))</f>
        <v>#REF!</v>
      </c>
      <c r="O28" s="26"/>
      <c r="P28" s="25" t="str">
        <f t="shared" si="4"/>
        <v>小学语文第13考场</v>
      </c>
      <c r="Q28" s="26" t="s">
        <v>41</v>
      </c>
      <c r="R28" s="21">
        <v>381</v>
      </c>
      <c r="S28" s="21" t="s">
        <v>175</v>
      </c>
      <c r="T28" s="32" t="str">
        <f t="shared" si="5"/>
        <v>小学语文</v>
      </c>
      <c r="U28" s="32" t="str">
        <f>IFERROR(VLOOKUP(复审!T28,#REF!,2,FALSE),"无此科目")</f>
        <v>无此科目</v>
      </c>
      <c r="V28" s="21" t="str">
        <f t="shared" si="6"/>
        <v>无此科目381</v>
      </c>
      <c r="W28" s="21">
        <f t="shared" si="0"/>
        <v>381</v>
      </c>
      <c r="X28" s="21">
        <f t="shared" si="1"/>
        <v>1</v>
      </c>
      <c r="Y28" s="21">
        <f t="shared" si="7"/>
        <v>1</v>
      </c>
      <c r="Z2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8" s="13" t="str">
        <f t="shared" si="2"/>
        <v/>
      </c>
      <c r="AB28" s="13" t="str">
        <f t="shared" si="8"/>
        <v>Y</v>
      </c>
      <c r="AC28" s="13" t="str">
        <f t="shared" si="9"/>
        <v/>
      </c>
      <c r="AD28" s="13">
        <f t="shared" si="10"/>
        <v>1</v>
      </c>
      <c r="AE28" s="13" t="e">
        <f>IF(AND(VLOOKUP($T28,#REF!,2,0)=0,S28=""),"“错误请确认”",IF(VLOOKUP($T28,#REF!,2,0)=0,S28,VLOOKUP($T28,#REF!,2,0)))</f>
        <v>#REF!</v>
      </c>
      <c r="AF28" s="13" t="s">
        <v>176</v>
      </c>
      <c r="AG28" s="13" t="e">
        <f>IF(VLOOKUP(T28,#REF!,29,0)=0,VLOOKUP(T28,#REF!,23,0)&amp;RIGHT(S28,2),VLOOKUP(T28,#REF!,23,0)&amp;VLOOKUP(T28,#REF!,29,0))</f>
        <v>#REF!</v>
      </c>
      <c r="AH28" s="13" t="s">
        <v>124</v>
      </c>
      <c r="AI28" s="13" t="e">
        <f t="shared" si="11"/>
        <v>#REF!</v>
      </c>
    </row>
    <row r="29" ht="15" customHeight="1" spans="1:35">
      <c r="A29" s="21">
        <f t="shared" si="3"/>
        <v>28</v>
      </c>
      <c r="B29" s="22" t="s">
        <v>177</v>
      </c>
      <c r="C29" s="22" t="s">
        <v>45</v>
      </c>
      <c r="D29" s="22" t="s">
        <v>36</v>
      </c>
      <c r="E29" s="22" t="s">
        <v>178</v>
      </c>
      <c r="F29" s="22" t="s">
        <v>177</v>
      </c>
      <c r="G29" s="22" t="s">
        <v>177</v>
      </c>
      <c r="H29" s="22" t="s">
        <v>177</v>
      </c>
      <c r="I29" s="22" t="s">
        <v>177</v>
      </c>
      <c r="J29" s="22" t="s">
        <v>177</v>
      </c>
      <c r="K29" s="22" t="s">
        <v>124</v>
      </c>
      <c r="L29" s="22" t="s">
        <v>179</v>
      </c>
      <c r="M29" s="22" t="s">
        <v>180</v>
      </c>
      <c r="N29" s="22" t="e">
        <f>INDEX(#REF!,MATCH($K29,#REF!,0))</f>
        <v>#REF!</v>
      </c>
      <c r="O29" s="26"/>
      <c r="P29" s="25" t="str">
        <f t="shared" si="4"/>
        <v>小学语文第1考场</v>
      </c>
      <c r="Q29" s="26" t="s">
        <v>41</v>
      </c>
      <c r="R29" s="21">
        <v>30</v>
      </c>
      <c r="S29" s="21" t="s">
        <v>181</v>
      </c>
      <c r="T29" s="32" t="str">
        <f t="shared" si="5"/>
        <v>小学语文</v>
      </c>
      <c r="U29" s="32" t="str">
        <f>IFERROR(VLOOKUP(复审!T29,#REF!,2,FALSE),"无此科目")</f>
        <v>无此科目</v>
      </c>
      <c r="V29" s="21" t="str">
        <f t="shared" si="6"/>
        <v>无此科目030</v>
      </c>
      <c r="W29" s="21">
        <f t="shared" si="0"/>
        <v>30</v>
      </c>
      <c r="X29" s="21">
        <f t="shared" si="1"/>
        <v>1</v>
      </c>
      <c r="Y29" s="21">
        <f t="shared" si="7"/>
        <v>1</v>
      </c>
      <c r="Z2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9" s="13" t="str">
        <f t="shared" si="2"/>
        <v/>
      </c>
      <c r="AB29" s="13" t="str">
        <f t="shared" si="8"/>
        <v>Y</v>
      </c>
      <c r="AC29" s="13" t="str">
        <f t="shared" si="9"/>
        <v/>
      </c>
      <c r="AD29" s="13">
        <f t="shared" si="10"/>
        <v>1</v>
      </c>
      <c r="AE29" s="13" t="e">
        <f>IF(AND(VLOOKUP($T29,#REF!,2,0)=0,S29=""),"“错误请确认”",IF(VLOOKUP($T29,#REF!,2,0)=0,S29,VLOOKUP($T29,#REF!,2,0)))</f>
        <v>#REF!</v>
      </c>
      <c r="AF29" s="13" t="s">
        <v>182</v>
      </c>
      <c r="AG29" s="13" t="e">
        <f>IF(VLOOKUP(T29,#REF!,29,0)=0,VLOOKUP(T29,#REF!,23,0)&amp;RIGHT(S29,2),VLOOKUP(T29,#REF!,23,0)&amp;VLOOKUP(T29,#REF!,29,0))</f>
        <v>#REF!</v>
      </c>
      <c r="AH29" s="13" t="s">
        <v>124</v>
      </c>
      <c r="AI29" s="13" t="e">
        <f t="shared" si="11"/>
        <v>#REF!</v>
      </c>
    </row>
    <row r="30" ht="15" customHeight="1" spans="1:35">
      <c r="A30" s="21">
        <f t="shared" si="3"/>
        <v>29</v>
      </c>
      <c r="B30" s="22" t="s">
        <v>183</v>
      </c>
      <c r="C30" s="22" t="s">
        <v>45</v>
      </c>
      <c r="D30" s="22" t="s">
        <v>36</v>
      </c>
      <c r="E30" s="22" t="s">
        <v>184</v>
      </c>
      <c r="F30" s="22" t="s">
        <v>183</v>
      </c>
      <c r="G30" s="22" t="s">
        <v>183</v>
      </c>
      <c r="H30" s="22" t="s">
        <v>183</v>
      </c>
      <c r="I30" s="22" t="s">
        <v>183</v>
      </c>
      <c r="J30" s="22" t="s">
        <v>183</v>
      </c>
      <c r="K30" s="22" t="s">
        <v>124</v>
      </c>
      <c r="L30" s="22" t="s">
        <v>185</v>
      </c>
      <c r="M30" s="22" t="s">
        <v>186</v>
      </c>
      <c r="N30" s="22" t="e">
        <f>INDEX(#REF!,MATCH($K30,#REF!,0))</f>
        <v>#REF!</v>
      </c>
      <c r="O30" s="26"/>
      <c r="P30" s="25" t="str">
        <f t="shared" si="4"/>
        <v/>
      </c>
      <c r="Q30" s="26" t="s">
        <v>41</v>
      </c>
      <c r="R30" s="21"/>
      <c r="S30" s="21"/>
      <c r="T30" s="32" t="str">
        <f t="shared" si="5"/>
        <v>小学语文</v>
      </c>
      <c r="U30" s="32" t="str">
        <f>IFERROR(VLOOKUP(复审!T30,#REF!,2,FALSE),"无此科目")</f>
        <v>无此科目</v>
      </c>
      <c r="V30" s="21" t="str">
        <f t="shared" si="6"/>
        <v/>
      </c>
      <c r="W30" s="21">
        <f t="shared" si="0"/>
        <v>0</v>
      </c>
      <c r="X30" s="21">
        <f t="shared" si="1"/>
        <v>1</v>
      </c>
      <c r="Y30" s="21" t="str">
        <f t="shared" si="7"/>
        <v/>
      </c>
      <c r="Z3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0" s="13" t="str">
        <f t="shared" si="2"/>
        <v/>
      </c>
      <c r="AB30" s="13" t="str">
        <f t="shared" si="8"/>
        <v>N</v>
      </c>
      <c r="AC30" s="13">
        <f t="shared" si="9"/>
        <v>16</v>
      </c>
      <c r="AD30" s="13" t="str">
        <f t="shared" si="10"/>
        <v/>
      </c>
      <c r="AE30" s="13" t="e">
        <f>IF(AND(VLOOKUP($T30,#REF!,2,0)=0,S30=""),"“错误请确认”",IF(VLOOKUP($T30,#REF!,2,0)=0,S30,VLOOKUP($T30,#REF!,2,0)))</f>
        <v>#REF!</v>
      </c>
      <c r="AF30" s="13" t="s">
        <v>187</v>
      </c>
      <c r="AG30" s="13" t="e">
        <f>IF(VLOOKUP(T30,#REF!,29,0)=0,VLOOKUP(T30,#REF!,23,0)&amp;RIGHT(S30,2),VLOOKUP(T30,#REF!,23,0)&amp;VLOOKUP(T30,#REF!,29,0))</f>
        <v>#REF!</v>
      </c>
      <c r="AH30" s="13" t="s">
        <v>50</v>
      </c>
      <c r="AI30" s="13" t="e">
        <f t="shared" si="11"/>
        <v>#REF!</v>
      </c>
    </row>
    <row r="31" ht="15" customHeight="1" spans="1:35">
      <c r="A31" s="21">
        <f t="shared" si="3"/>
        <v>30</v>
      </c>
      <c r="B31" s="22" t="s">
        <v>188</v>
      </c>
      <c r="C31" s="22" t="s">
        <v>45</v>
      </c>
      <c r="D31" s="22" t="s">
        <v>36</v>
      </c>
      <c r="E31" s="22" t="s">
        <v>189</v>
      </c>
      <c r="F31" s="22" t="s">
        <v>188</v>
      </c>
      <c r="G31" s="22" t="s">
        <v>188</v>
      </c>
      <c r="H31" s="22" t="s">
        <v>188</v>
      </c>
      <c r="I31" s="22" t="s">
        <v>188</v>
      </c>
      <c r="J31" s="22" t="s">
        <v>188</v>
      </c>
      <c r="K31" s="22" t="s">
        <v>124</v>
      </c>
      <c r="L31" s="22" t="s">
        <v>190</v>
      </c>
      <c r="M31" s="22" t="s">
        <v>190</v>
      </c>
      <c r="N31" s="22" t="e">
        <f>INDEX(#REF!,MATCH($K31,#REF!,0))</f>
        <v>#REF!</v>
      </c>
      <c r="O31" s="26"/>
      <c r="P31" s="25" t="str">
        <f t="shared" si="4"/>
        <v/>
      </c>
      <c r="Q31" s="26" t="s">
        <v>41</v>
      </c>
      <c r="R31" s="21"/>
      <c r="S31" s="21"/>
      <c r="T31" s="32" t="str">
        <f t="shared" si="5"/>
        <v>小学语文</v>
      </c>
      <c r="U31" s="32" t="str">
        <f>IFERROR(VLOOKUP(复审!T31,#REF!,2,FALSE),"无此科目")</f>
        <v>无此科目</v>
      </c>
      <c r="V31" s="21" t="str">
        <f t="shared" si="6"/>
        <v/>
      </c>
      <c r="W31" s="21">
        <f t="shared" si="0"/>
        <v>0</v>
      </c>
      <c r="X31" s="21">
        <f t="shared" si="1"/>
        <v>1</v>
      </c>
      <c r="Y31" s="21" t="str">
        <f t="shared" si="7"/>
        <v/>
      </c>
      <c r="Z3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1" s="13" t="str">
        <f t="shared" si="2"/>
        <v/>
      </c>
      <c r="AB31" s="13" t="str">
        <f t="shared" si="8"/>
        <v>N</v>
      </c>
      <c r="AC31" s="13">
        <f t="shared" si="9"/>
        <v>17</v>
      </c>
      <c r="AD31" s="13" t="str">
        <f t="shared" si="10"/>
        <v/>
      </c>
      <c r="AE31" s="13" t="e">
        <f>IF(AND(VLOOKUP($T31,#REF!,2,0)=0,S31=""),"“错误请确认”",IF(VLOOKUP($T31,#REF!,2,0)=0,S31,VLOOKUP($T31,#REF!,2,0)))</f>
        <v>#REF!</v>
      </c>
      <c r="AF31" s="13" t="s">
        <v>191</v>
      </c>
      <c r="AG31" s="13" t="e">
        <f>IF(VLOOKUP(T31,#REF!,29,0)=0,VLOOKUP(T31,#REF!,23,0)&amp;RIGHT(S31,2),VLOOKUP(T31,#REF!,23,0)&amp;VLOOKUP(T31,#REF!,29,0))</f>
        <v>#REF!</v>
      </c>
      <c r="AH31" s="13" t="s">
        <v>50</v>
      </c>
      <c r="AI31" s="13" t="e">
        <f t="shared" si="11"/>
        <v>#REF!</v>
      </c>
    </row>
    <row r="32" ht="15" customHeight="1" spans="1:35">
      <c r="A32" s="21">
        <f t="shared" si="3"/>
        <v>31</v>
      </c>
      <c r="B32" s="22" t="s">
        <v>192</v>
      </c>
      <c r="C32" s="22" t="s">
        <v>45</v>
      </c>
      <c r="D32" s="22" t="s">
        <v>36</v>
      </c>
      <c r="E32" s="22" t="s">
        <v>193</v>
      </c>
      <c r="F32" s="22" t="s">
        <v>192</v>
      </c>
      <c r="G32" s="22" t="s">
        <v>192</v>
      </c>
      <c r="H32" s="22" t="s">
        <v>192</v>
      </c>
      <c r="I32" s="22" t="s">
        <v>192</v>
      </c>
      <c r="J32" s="22" t="s">
        <v>192</v>
      </c>
      <c r="K32" s="22" t="s">
        <v>124</v>
      </c>
      <c r="L32" s="22" t="s">
        <v>194</v>
      </c>
      <c r="M32" s="22" t="s">
        <v>91</v>
      </c>
      <c r="N32" s="22" t="e">
        <f>INDEX(#REF!,MATCH($K32,#REF!,0))</f>
        <v>#REF!</v>
      </c>
      <c r="O32" s="26"/>
      <c r="P32" s="25" t="str">
        <f t="shared" si="4"/>
        <v>小学语文第2考场</v>
      </c>
      <c r="Q32" s="26" t="s">
        <v>41</v>
      </c>
      <c r="R32" s="21">
        <v>34</v>
      </c>
      <c r="S32" s="21" t="s">
        <v>126</v>
      </c>
      <c r="T32" s="32" t="str">
        <f t="shared" si="5"/>
        <v>小学语文</v>
      </c>
      <c r="U32" s="32" t="str">
        <f>IFERROR(VLOOKUP(复审!T32,#REF!,2,FALSE),"无此科目")</f>
        <v>无此科目</v>
      </c>
      <c r="V32" s="21" t="str">
        <f t="shared" si="6"/>
        <v>无此科目034</v>
      </c>
      <c r="W32" s="21">
        <f t="shared" si="0"/>
        <v>34</v>
      </c>
      <c r="X32" s="21">
        <f t="shared" si="1"/>
        <v>1</v>
      </c>
      <c r="Y32" s="21">
        <f t="shared" si="7"/>
        <v>1</v>
      </c>
      <c r="Z3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2" s="13" t="str">
        <f t="shared" si="2"/>
        <v/>
      </c>
      <c r="AB32" s="13" t="str">
        <f t="shared" si="8"/>
        <v>Y</v>
      </c>
      <c r="AC32" s="13" t="str">
        <f t="shared" si="9"/>
        <v/>
      </c>
      <c r="AD32" s="13">
        <f t="shared" si="10"/>
        <v>1</v>
      </c>
      <c r="AE32" s="13" t="e">
        <f>IF(AND(VLOOKUP($T32,#REF!,2,0)=0,S32=""),"“错误请确认”",IF(VLOOKUP($T32,#REF!,2,0)=0,S32,VLOOKUP($T32,#REF!,2,0)))</f>
        <v>#REF!</v>
      </c>
      <c r="AF32" s="13" t="s">
        <v>195</v>
      </c>
      <c r="AG32" s="13" t="e">
        <f>IF(VLOOKUP(T32,#REF!,29,0)=0,VLOOKUP(T32,#REF!,23,0)&amp;RIGHT(S32,2),VLOOKUP(T32,#REF!,23,0)&amp;VLOOKUP(T32,#REF!,29,0))</f>
        <v>#REF!</v>
      </c>
      <c r="AH32" s="13" t="s">
        <v>61</v>
      </c>
      <c r="AI32" s="13" t="e">
        <f t="shared" si="11"/>
        <v>#REF!</v>
      </c>
    </row>
    <row r="33" ht="15" customHeight="1" spans="1:35">
      <c r="A33" s="21">
        <f t="shared" si="3"/>
        <v>32</v>
      </c>
      <c r="B33" s="22" t="s">
        <v>196</v>
      </c>
      <c r="C33" s="22" t="s">
        <v>45</v>
      </c>
      <c r="D33" s="22" t="s">
        <v>36</v>
      </c>
      <c r="E33" s="22" t="s">
        <v>197</v>
      </c>
      <c r="F33" s="22" t="s">
        <v>196</v>
      </c>
      <c r="G33" s="22" t="s">
        <v>196</v>
      </c>
      <c r="H33" s="22" t="s">
        <v>196</v>
      </c>
      <c r="I33" s="22" t="s">
        <v>196</v>
      </c>
      <c r="J33" s="22" t="s">
        <v>196</v>
      </c>
      <c r="K33" s="22" t="s">
        <v>124</v>
      </c>
      <c r="L33" s="22" t="s">
        <v>198</v>
      </c>
      <c r="M33" s="22" t="s">
        <v>199</v>
      </c>
      <c r="N33" s="22" t="e">
        <f>INDEX(#REF!,MATCH($K33,#REF!,0))</f>
        <v>#REF!</v>
      </c>
      <c r="O33" s="26"/>
      <c r="P33" s="25" t="str">
        <f t="shared" si="4"/>
        <v>小学语文第7考场</v>
      </c>
      <c r="Q33" s="26" t="s">
        <v>41</v>
      </c>
      <c r="R33" s="21">
        <v>183</v>
      </c>
      <c r="S33" s="21" t="s">
        <v>200</v>
      </c>
      <c r="T33" s="32" t="str">
        <f t="shared" si="5"/>
        <v>小学语文</v>
      </c>
      <c r="U33" s="32" t="str">
        <f>IFERROR(VLOOKUP(复审!T33,#REF!,2,FALSE),"无此科目")</f>
        <v>无此科目</v>
      </c>
      <c r="V33" s="21" t="str">
        <f t="shared" si="6"/>
        <v>无此科目183</v>
      </c>
      <c r="W33" s="21">
        <f t="shared" si="0"/>
        <v>183</v>
      </c>
      <c r="X33" s="21">
        <f t="shared" si="1"/>
        <v>1</v>
      </c>
      <c r="Y33" s="21">
        <f t="shared" si="7"/>
        <v>1</v>
      </c>
      <c r="Z3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3" s="13" t="str">
        <f t="shared" si="2"/>
        <v/>
      </c>
      <c r="AB33" s="13" t="str">
        <f t="shared" si="8"/>
        <v>Y</v>
      </c>
      <c r="AC33" s="13" t="str">
        <f t="shared" si="9"/>
        <v/>
      </c>
      <c r="AD33" s="13">
        <f t="shared" si="10"/>
        <v>1</v>
      </c>
      <c r="AE33" s="13" t="e">
        <f>IF(AND(VLOOKUP($T33,#REF!,2,0)=0,S33=""),"“错误请确认”",IF(VLOOKUP($T33,#REF!,2,0)=0,S33,VLOOKUP($T33,#REF!,2,0)))</f>
        <v>#REF!</v>
      </c>
      <c r="AF33" s="13" t="s">
        <v>201</v>
      </c>
      <c r="AG33" s="13" t="e">
        <f>IF(VLOOKUP(T33,#REF!,29,0)=0,VLOOKUP(T33,#REF!,23,0)&amp;RIGHT(S33,2),VLOOKUP(T33,#REF!,23,0)&amp;VLOOKUP(T33,#REF!,29,0))</f>
        <v>#REF!</v>
      </c>
      <c r="AH33" s="13" t="s">
        <v>128</v>
      </c>
      <c r="AI33" s="13" t="e">
        <f t="shared" si="11"/>
        <v>#REF!</v>
      </c>
    </row>
    <row r="34" ht="15" customHeight="1" spans="1:35">
      <c r="A34" s="21">
        <f t="shared" si="3"/>
        <v>33</v>
      </c>
      <c r="B34" s="22" t="s">
        <v>202</v>
      </c>
      <c r="C34" s="22" t="s">
        <v>45</v>
      </c>
      <c r="D34" s="22" t="s">
        <v>36</v>
      </c>
      <c r="E34" s="22" t="s">
        <v>203</v>
      </c>
      <c r="F34" s="22" t="s">
        <v>202</v>
      </c>
      <c r="G34" s="22" t="s">
        <v>202</v>
      </c>
      <c r="H34" s="22" t="s">
        <v>202</v>
      </c>
      <c r="I34" s="22" t="s">
        <v>202</v>
      </c>
      <c r="J34" s="22" t="s">
        <v>202</v>
      </c>
      <c r="K34" s="22" t="s">
        <v>124</v>
      </c>
      <c r="L34" s="22" t="s">
        <v>204</v>
      </c>
      <c r="M34" s="22" t="s">
        <v>204</v>
      </c>
      <c r="N34" s="22" t="e">
        <f>INDEX(#REF!,MATCH($K34,#REF!,0))</f>
        <v>#REF!</v>
      </c>
      <c r="O34" s="26"/>
      <c r="P34" s="25" t="str">
        <f t="shared" si="4"/>
        <v/>
      </c>
      <c r="Q34" s="26" t="s">
        <v>41</v>
      </c>
      <c r="R34" s="21"/>
      <c r="S34" s="21"/>
      <c r="T34" s="32" t="str">
        <f t="shared" si="5"/>
        <v>小学语文</v>
      </c>
      <c r="U34" s="32" t="str">
        <f>IFERROR(VLOOKUP(复审!T34,#REF!,2,FALSE),"无此科目")</f>
        <v>无此科目</v>
      </c>
      <c r="V34" s="21" t="str">
        <f t="shared" si="6"/>
        <v/>
      </c>
      <c r="W34" s="21">
        <f t="shared" si="0"/>
        <v>0</v>
      </c>
      <c r="X34" s="21">
        <f t="shared" si="1"/>
        <v>1</v>
      </c>
      <c r="Y34" s="21" t="str">
        <f t="shared" si="7"/>
        <v/>
      </c>
      <c r="Z3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4" s="13" t="str">
        <f t="shared" si="2"/>
        <v/>
      </c>
      <c r="AB34" s="13" t="str">
        <f t="shared" si="8"/>
        <v>N</v>
      </c>
      <c r="AC34" s="13">
        <f t="shared" si="9"/>
        <v>18</v>
      </c>
      <c r="AD34" s="13" t="str">
        <f t="shared" si="10"/>
        <v/>
      </c>
      <c r="AE34" s="13" t="e">
        <f>IF(AND(VLOOKUP($T34,#REF!,2,0)=0,S34=""),"“错误请确认”",IF(VLOOKUP($T34,#REF!,2,0)=0,S34,VLOOKUP($T34,#REF!,2,0)))</f>
        <v>#REF!</v>
      </c>
      <c r="AF34" s="13" t="s">
        <v>205</v>
      </c>
      <c r="AG34" s="13" t="e">
        <f>IF(VLOOKUP(T34,#REF!,29,0)=0,VLOOKUP(T34,#REF!,23,0)&amp;RIGHT(S34,2),VLOOKUP(T34,#REF!,23,0)&amp;VLOOKUP(T34,#REF!,29,0))</f>
        <v>#REF!</v>
      </c>
      <c r="AH34" s="13" t="s">
        <v>50</v>
      </c>
      <c r="AI34" s="13" t="e">
        <f t="shared" si="11"/>
        <v>#REF!</v>
      </c>
    </row>
    <row r="35" ht="15" customHeight="1" spans="1:35">
      <c r="A35" s="21">
        <f t="shared" si="3"/>
        <v>34</v>
      </c>
      <c r="B35" s="22" t="s">
        <v>206</v>
      </c>
      <c r="C35" s="22" t="s">
        <v>35</v>
      </c>
      <c r="D35" s="22" t="s">
        <v>36</v>
      </c>
      <c r="E35" s="22" t="s">
        <v>207</v>
      </c>
      <c r="F35" s="22" t="s">
        <v>206</v>
      </c>
      <c r="G35" s="22" t="s">
        <v>206</v>
      </c>
      <c r="H35" s="22" t="s">
        <v>206</v>
      </c>
      <c r="I35" s="22" t="s">
        <v>206</v>
      </c>
      <c r="J35" s="22" t="s">
        <v>206</v>
      </c>
      <c r="K35" s="22" t="s">
        <v>124</v>
      </c>
      <c r="L35" s="22" t="s">
        <v>208</v>
      </c>
      <c r="M35" s="22" t="s">
        <v>209</v>
      </c>
      <c r="N35" s="22" t="e">
        <f>INDEX(#REF!,MATCH($K35,#REF!,0))</f>
        <v>#REF!</v>
      </c>
      <c r="O35" s="26"/>
      <c r="P35" s="25" t="str">
        <f t="shared" si="4"/>
        <v>小学语文第6考场</v>
      </c>
      <c r="Q35" s="26" t="s">
        <v>41</v>
      </c>
      <c r="R35" s="21">
        <v>151</v>
      </c>
      <c r="S35" s="21" t="s">
        <v>210</v>
      </c>
      <c r="T35" s="32" t="str">
        <f t="shared" si="5"/>
        <v>小学语文</v>
      </c>
      <c r="U35" s="32" t="str">
        <f>IFERROR(VLOOKUP(复审!T35,#REF!,2,FALSE),"无此科目")</f>
        <v>无此科目</v>
      </c>
      <c r="V35" s="21" t="str">
        <f t="shared" si="6"/>
        <v>无此科目151</v>
      </c>
      <c r="W35" s="21">
        <f t="shared" si="0"/>
        <v>151</v>
      </c>
      <c r="X35" s="21">
        <f t="shared" si="1"/>
        <v>1</v>
      </c>
      <c r="Y35" s="21">
        <f t="shared" si="7"/>
        <v>1</v>
      </c>
      <c r="Z3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5" s="13" t="str">
        <f t="shared" si="2"/>
        <v/>
      </c>
      <c r="AB35" s="13" t="str">
        <f t="shared" si="8"/>
        <v>Y</v>
      </c>
      <c r="AC35" s="13" t="str">
        <f t="shared" si="9"/>
        <v/>
      </c>
      <c r="AD35" s="13">
        <f t="shared" si="10"/>
        <v>1</v>
      </c>
      <c r="AE35" s="13" t="e">
        <f>IF(AND(VLOOKUP($T35,#REF!,2,0)=0,S35=""),"“错误请确认”",IF(VLOOKUP($T35,#REF!,2,0)=0,S35,VLOOKUP($T35,#REF!,2,0)))</f>
        <v>#REF!</v>
      </c>
      <c r="AF35" s="13" t="s">
        <v>211</v>
      </c>
      <c r="AG35" s="13" t="e">
        <f>IF(VLOOKUP(T35,#REF!,29,0)=0,VLOOKUP(T35,#REF!,23,0)&amp;RIGHT(S35,2),VLOOKUP(T35,#REF!,23,0)&amp;VLOOKUP(T35,#REF!,29,0))</f>
        <v>#REF!</v>
      </c>
      <c r="AH35" s="13" t="s">
        <v>212</v>
      </c>
      <c r="AI35" s="13" t="e">
        <f t="shared" si="11"/>
        <v>#REF!</v>
      </c>
    </row>
    <row r="36" ht="15" customHeight="1" spans="1:35">
      <c r="A36" s="21">
        <f t="shared" si="3"/>
        <v>35</v>
      </c>
      <c r="B36" s="22" t="s">
        <v>213</v>
      </c>
      <c r="C36" s="22" t="s">
        <v>45</v>
      </c>
      <c r="D36" s="22" t="s">
        <v>36</v>
      </c>
      <c r="E36" s="22" t="s">
        <v>214</v>
      </c>
      <c r="F36" s="22" t="s">
        <v>213</v>
      </c>
      <c r="G36" s="22" t="s">
        <v>213</v>
      </c>
      <c r="H36" s="22" t="s">
        <v>213</v>
      </c>
      <c r="I36" s="22" t="s">
        <v>213</v>
      </c>
      <c r="J36" s="22" t="s">
        <v>213</v>
      </c>
      <c r="K36" s="22" t="s">
        <v>124</v>
      </c>
      <c r="L36" s="22" t="s">
        <v>215</v>
      </c>
      <c r="M36" s="22" t="s">
        <v>215</v>
      </c>
      <c r="N36" s="22" t="e">
        <f>INDEX(#REF!,MATCH($K36,#REF!,0))</f>
        <v>#REF!</v>
      </c>
      <c r="O36" s="28"/>
      <c r="P36" s="25" t="str">
        <f t="shared" si="4"/>
        <v>小学语文第9考场</v>
      </c>
      <c r="Q36" s="26" t="s">
        <v>41</v>
      </c>
      <c r="R36" s="21">
        <v>245</v>
      </c>
      <c r="S36" s="21" t="s">
        <v>181</v>
      </c>
      <c r="T36" s="32" t="str">
        <f t="shared" si="5"/>
        <v>小学语文</v>
      </c>
      <c r="U36" s="32" t="str">
        <f>IFERROR(VLOOKUP(复审!T36,#REF!,2,FALSE),"无此科目")</f>
        <v>无此科目</v>
      </c>
      <c r="V36" s="21" t="str">
        <f t="shared" si="6"/>
        <v>无此科目245</v>
      </c>
      <c r="W36" s="21">
        <f t="shared" si="0"/>
        <v>245</v>
      </c>
      <c r="X36" s="21">
        <f t="shared" si="1"/>
        <v>1</v>
      </c>
      <c r="Y36" s="21">
        <f t="shared" si="7"/>
        <v>1</v>
      </c>
      <c r="Z3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6" s="13" t="str">
        <f t="shared" si="2"/>
        <v/>
      </c>
      <c r="AB36" s="13" t="str">
        <f t="shared" si="8"/>
        <v>Y</v>
      </c>
      <c r="AC36" s="13" t="str">
        <f t="shared" si="9"/>
        <v/>
      </c>
      <c r="AD36" s="13">
        <f t="shared" si="10"/>
        <v>1</v>
      </c>
      <c r="AE36" s="13" t="e">
        <f>IF(AND(VLOOKUP($T36,#REF!,2,0)=0,S36=""),"“错误请确认”",IF(VLOOKUP($T36,#REF!,2,0)=0,S36,VLOOKUP($T36,#REF!,2,0)))</f>
        <v>#REF!</v>
      </c>
      <c r="AF36" s="13" t="s">
        <v>216</v>
      </c>
      <c r="AG36" s="13" t="e">
        <f>IF(VLOOKUP(T36,#REF!,29,0)=0,VLOOKUP(T36,#REF!,23,0)&amp;RIGHT(S36,2),VLOOKUP(T36,#REF!,23,0)&amp;VLOOKUP(T36,#REF!,29,0))</f>
        <v>#REF!</v>
      </c>
      <c r="AH36" s="13" t="s">
        <v>124</v>
      </c>
      <c r="AI36" s="13" t="e">
        <f t="shared" si="11"/>
        <v>#REF!</v>
      </c>
    </row>
    <row r="37" ht="15" customHeight="1" spans="1:35">
      <c r="A37" s="21">
        <f t="shared" si="3"/>
        <v>36</v>
      </c>
      <c r="B37" s="22" t="s">
        <v>217</v>
      </c>
      <c r="C37" s="22" t="s">
        <v>45</v>
      </c>
      <c r="D37" s="22" t="s">
        <v>36</v>
      </c>
      <c r="E37" s="22" t="s">
        <v>218</v>
      </c>
      <c r="F37" s="22" t="s">
        <v>217</v>
      </c>
      <c r="G37" s="22" t="s">
        <v>217</v>
      </c>
      <c r="H37" s="22" t="s">
        <v>217</v>
      </c>
      <c r="I37" s="22" t="s">
        <v>217</v>
      </c>
      <c r="J37" s="22" t="s">
        <v>217</v>
      </c>
      <c r="K37" s="22" t="s">
        <v>124</v>
      </c>
      <c r="L37" s="22" t="s">
        <v>219</v>
      </c>
      <c r="M37" s="22" t="s">
        <v>219</v>
      </c>
      <c r="N37" s="22" t="e">
        <f>INDEX(#REF!,MATCH($K37,#REF!,0))</f>
        <v>#REF!</v>
      </c>
      <c r="O37" s="26"/>
      <c r="P37" s="25" t="str">
        <f t="shared" si="4"/>
        <v/>
      </c>
      <c r="Q37" s="26" t="s">
        <v>41</v>
      </c>
      <c r="R37" s="21"/>
      <c r="S37" s="21"/>
      <c r="T37" s="32" t="str">
        <f t="shared" si="5"/>
        <v>小学语文</v>
      </c>
      <c r="U37" s="32" t="str">
        <f>IFERROR(VLOOKUP(复审!T37,#REF!,2,FALSE),"无此科目")</f>
        <v>无此科目</v>
      </c>
      <c r="V37" s="21" t="str">
        <f t="shared" si="6"/>
        <v/>
      </c>
      <c r="W37" s="21">
        <f t="shared" si="0"/>
        <v>0</v>
      </c>
      <c r="X37" s="21">
        <f t="shared" si="1"/>
        <v>1</v>
      </c>
      <c r="Y37" s="21" t="str">
        <f t="shared" si="7"/>
        <v/>
      </c>
      <c r="Z3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7" s="13" t="str">
        <f t="shared" si="2"/>
        <v/>
      </c>
      <c r="AB37" s="13" t="str">
        <f t="shared" si="8"/>
        <v>N</v>
      </c>
      <c r="AC37" s="13">
        <f t="shared" si="9"/>
        <v>19</v>
      </c>
      <c r="AD37" s="13" t="str">
        <f t="shared" si="10"/>
        <v/>
      </c>
      <c r="AE37" s="13" t="e">
        <f>IF(AND(VLOOKUP($T37,#REF!,2,0)=0,S37=""),"“错误请确认”",IF(VLOOKUP($T37,#REF!,2,0)=0,S37,VLOOKUP($T37,#REF!,2,0)))</f>
        <v>#REF!</v>
      </c>
      <c r="AF37" s="13" t="s">
        <v>220</v>
      </c>
      <c r="AG37" s="13" t="e">
        <f>IF(VLOOKUP(T37,#REF!,29,0)=0,VLOOKUP(T37,#REF!,23,0)&amp;RIGHT(S37,2),VLOOKUP(T37,#REF!,23,0)&amp;VLOOKUP(T37,#REF!,29,0))</f>
        <v>#REF!</v>
      </c>
      <c r="AH37" s="13" t="s">
        <v>50</v>
      </c>
      <c r="AI37" s="13" t="e">
        <f t="shared" si="11"/>
        <v>#REF!</v>
      </c>
    </row>
    <row r="38" ht="15" customHeight="1" spans="1:35">
      <c r="A38" s="21">
        <f t="shared" si="3"/>
        <v>37</v>
      </c>
      <c r="B38" s="22" t="s">
        <v>221</v>
      </c>
      <c r="C38" s="22" t="s">
        <v>45</v>
      </c>
      <c r="D38" s="22" t="s">
        <v>36</v>
      </c>
      <c r="E38" s="22" t="s">
        <v>222</v>
      </c>
      <c r="F38" s="22" t="s">
        <v>221</v>
      </c>
      <c r="G38" s="22" t="s">
        <v>221</v>
      </c>
      <c r="H38" s="22" t="s">
        <v>221</v>
      </c>
      <c r="I38" s="22" t="s">
        <v>221</v>
      </c>
      <c r="J38" s="22" t="s">
        <v>221</v>
      </c>
      <c r="K38" s="22" t="s">
        <v>124</v>
      </c>
      <c r="L38" s="22" t="s">
        <v>223</v>
      </c>
      <c r="M38" s="22" t="s">
        <v>224</v>
      </c>
      <c r="N38" s="22" t="e">
        <f>INDEX(#REF!,MATCH($K38,#REF!,0))</f>
        <v>#REF!</v>
      </c>
      <c r="O38" s="27"/>
      <c r="P38" s="25" t="str">
        <f t="shared" si="4"/>
        <v>小学语文第13考场</v>
      </c>
      <c r="Q38" s="26" t="s">
        <v>41</v>
      </c>
      <c r="R38" s="21">
        <v>369</v>
      </c>
      <c r="S38" s="21" t="s">
        <v>175</v>
      </c>
      <c r="T38" s="32" t="str">
        <f t="shared" si="5"/>
        <v>小学语文</v>
      </c>
      <c r="U38" s="32" t="str">
        <f>IFERROR(VLOOKUP(复审!T38,#REF!,2,FALSE),"无此科目")</f>
        <v>无此科目</v>
      </c>
      <c r="V38" s="21" t="str">
        <f t="shared" si="6"/>
        <v>无此科目369</v>
      </c>
      <c r="W38" s="21">
        <f t="shared" si="0"/>
        <v>369</v>
      </c>
      <c r="X38" s="21">
        <f t="shared" si="1"/>
        <v>1</v>
      </c>
      <c r="Y38" s="21">
        <f t="shared" si="7"/>
        <v>1</v>
      </c>
      <c r="Z3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8" s="13" t="str">
        <f t="shared" si="2"/>
        <v/>
      </c>
      <c r="AB38" s="13" t="str">
        <f t="shared" si="8"/>
        <v>Y</v>
      </c>
      <c r="AC38" s="13" t="str">
        <f t="shared" si="9"/>
        <v/>
      </c>
      <c r="AD38" s="13">
        <f t="shared" si="10"/>
        <v>1</v>
      </c>
      <c r="AE38" s="13" t="e">
        <f>IF(AND(VLOOKUP($T38,#REF!,2,0)=0,S38=""),"“错误请确认”",IF(VLOOKUP($T38,#REF!,2,0)=0,S38,VLOOKUP($T38,#REF!,2,0)))</f>
        <v>#REF!</v>
      </c>
      <c r="AF38" s="13" t="s">
        <v>225</v>
      </c>
      <c r="AG38" s="13" t="e">
        <f>IF(VLOOKUP(T38,#REF!,29,0)=0,VLOOKUP(T38,#REF!,23,0)&amp;RIGHT(S38,2),VLOOKUP(T38,#REF!,23,0)&amp;VLOOKUP(T38,#REF!,29,0))</f>
        <v>#REF!</v>
      </c>
      <c r="AH38" s="13" t="s">
        <v>226</v>
      </c>
      <c r="AI38" s="13" t="e">
        <f t="shared" si="11"/>
        <v>#REF!</v>
      </c>
    </row>
    <row r="39" ht="15" customHeight="1" spans="1:35">
      <c r="A39" s="21">
        <f t="shared" si="3"/>
        <v>38</v>
      </c>
      <c r="B39" s="22" t="s">
        <v>227</v>
      </c>
      <c r="C39" s="22" t="s">
        <v>45</v>
      </c>
      <c r="D39" s="22" t="s">
        <v>36</v>
      </c>
      <c r="E39" s="22" t="s">
        <v>228</v>
      </c>
      <c r="F39" s="22" t="s">
        <v>227</v>
      </c>
      <c r="G39" s="22" t="s">
        <v>227</v>
      </c>
      <c r="H39" s="22" t="s">
        <v>227</v>
      </c>
      <c r="I39" s="22" t="s">
        <v>227</v>
      </c>
      <c r="J39" s="22" t="s">
        <v>227</v>
      </c>
      <c r="K39" s="22" t="s">
        <v>124</v>
      </c>
      <c r="L39" s="22" t="s">
        <v>229</v>
      </c>
      <c r="M39" s="22" t="s">
        <v>230</v>
      </c>
      <c r="N39" s="22" t="e">
        <f>INDEX(#REF!,MATCH($K39,#REF!,0))</f>
        <v>#REF!</v>
      </c>
      <c r="O39" s="26"/>
      <c r="P39" s="25" t="str">
        <f t="shared" si="4"/>
        <v/>
      </c>
      <c r="Q39" s="26" t="s">
        <v>41</v>
      </c>
      <c r="R39" s="21"/>
      <c r="S39" s="21"/>
      <c r="T39" s="32" t="str">
        <f t="shared" si="5"/>
        <v>小学语文</v>
      </c>
      <c r="U39" s="32" t="str">
        <f>IFERROR(VLOOKUP(复审!T39,#REF!,2,FALSE),"无此科目")</f>
        <v>无此科目</v>
      </c>
      <c r="V39" s="21" t="str">
        <f t="shared" si="6"/>
        <v/>
      </c>
      <c r="W39" s="21">
        <f t="shared" si="0"/>
        <v>0</v>
      </c>
      <c r="X39" s="21">
        <f t="shared" si="1"/>
        <v>1</v>
      </c>
      <c r="Y39" s="21" t="str">
        <f t="shared" si="7"/>
        <v/>
      </c>
      <c r="Z3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9" s="13" t="str">
        <f t="shared" si="2"/>
        <v/>
      </c>
      <c r="AB39" s="13" t="str">
        <f t="shared" si="8"/>
        <v>N</v>
      </c>
      <c r="AC39" s="13">
        <f t="shared" si="9"/>
        <v>20</v>
      </c>
      <c r="AD39" s="13" t="str">
        <f t="shared" si="10"/>
        <v/>
      </c>
      <c r="AE39" s="13" t="e">
        <f>IF(AND(VLOOKUP($T39,#REF!,2,0)=0,S39=""),"“错误请确认”",IF(VLOOKUP($T39,#REF!,2,0)=0,S39,VLOOKUP($T39,#REF!,2,0)))</f>
        <v>#REF!</v>
      </c>
      <c r="AF39" s="13" t="s">
        <v>231</v>
      </c>
      <c r="AG39" s="13" t="e">
        <f>IF(VLOOKUP(T39,#REF!,29,0)=0,VLOOKUP(T39,#REF!,23,0)&amp;RIGHT(S39,2),VLOOKUP(T39,#REF!,23,0)&amp;VLOOKUP(T39,#REF!,29,0))</f>
        <v>#REF!</v>
      </c>
      <c r="AH39" s="13" t="s">
        <v>50</v>
      </c>
      <c r="AI39" s="13" t="e">
        <f t="shared" si="11"/>
        <v>#REF!</v>
      </c>
    </row>
    <row r="40" ht="15" customHeight="1" spans="1:35">
      <c r="A40" s="21">
        <f t="shared" si="3"/>
        <v>39</v>
      </c>
      <c r="B40" s="22" t="s">
        <v>232</v>
      </c>
      <c r="C40" s="22" t="s">
        <v>45</v>
      </c>
      <c r="D40" s="22" t="s">
        <v>36</v>
      </c>
      <c r="E40" s="22" t="s">
        <v>233</v>
      </c>
      <c r="F40" s="22" t="s">
        <v>232</v>
      </c>
      <c r="G40" s="22" t="s">
        <v>232</v>
      </c>
      <c r="H40" s="22" t="s">
        <v>232</v>
      </c>
      <c r="I40" s="22" t="s">
        <v>232</v>
      </c>
      <c r="J40" s="22" t="s">
        <v>232</v>
      </c>
      <c r="K40" s="22" t="s">
        <v>124</v>
      </c>
      <c r="L40" s="22" t="s">
        <v>234</v>
      </c>
      <c r="M40" s="22" t="s">
        <v>234</v>
      </c>
      <c r="N40" s="22" t="e">
        <f>INDEX(#REF!,MATCH($K40,#REF!,0))</f>
        <v>#REF!</v>
      </c>
      <c r="O40" s="26"/>
      <c r="P40" s="25" t="str">
        <f t="shared" si="4"/>
        <v/>
      </c>
      <c r="Q40" s="26" t="s">
        <v>41</v>
      </c>
      <c r="R40" s="21"/>
      <c r="S40" s="21"/>
      <c r="T40" s="32" t="str">
        <f t="shared" si="5"/>
        <v>小学语文</v>
      </c>
      <c r="U40" s="32" t="str">
        <f>IFERROR(VLOOKUP(复审!T40,#REF!,2,FALSE),"无此科目")</f>
        <v>无此科目</v>
      </c>
      <c r="V40" s="21" t="str">
        <f t="shared" si="6"/>
        <v/>
      </c>
      <c r="W40" s="21">
        <f t="shared" si="0"/>
        <v>0</v>
      </c>
      <c r="X40" s="21">
        <f t="shared" si="1"/>
        <v>1</v>
      </c>
      <c r="Y40" s="21" t="str">
        <f t="shared" si="7"/>
        <v/>
      </c>
      <c r="Z4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0" s="13" t="str">
        <f t="shared" si="2"/>
        <v/>
      </c>
      <c r="AB40" s="13" t="str">
        <f t="shared" si="8"/>
        <v>N</v>
      </c>
      <c r="AC40" s="13">
        <f t="shared" si="9"/>
        <v>21</v>
      </c>
      <c r="AD40" s="13" t="str">
        <f t="shared" si="10"/>
        <v/>
      </c>
      <c r="AE40" s="13" t="e">
        <f>IF(AND(VLOOKUP($T40,#REF!,2,0)=0,S40=""),"“错误请确认”",IF(VLOOKUP($T40,#REF!,2,0)=0,S40,VLOOKUP($T40,#REF!,2,0)))</f>
        <v>#REF!</v>
      </c>
      <c r="AF40" s="13" t="s">
        <v>235</v>
      </c>
      <c r="AG40" s="13" t="e">
        <f>IF(VLOOKUP(T40,#REF!,29,0)=0,VLOOKUP(T40,#REF!,23,0)&amp;RIGHT(S40,2),VLOOKUP(T40,#REF!,23,0)&amp;VLOOKUP(T40,#REF!,29,0))</f>
        <v>#REF!</v>
      </c>
      <c r="AH40" s="13" t="s">
        <v>50</v>
      </c>
      <c r="AI40" s="13" t="e">
        <f t="shared" si="11"/>
        <v>#REF!</v>
      </c>
    </row>
    <row r="41" ht="15" customHeight="1" spans="1:35">
      <c r="A41" s="21">
        <f t="shared" si="3"/>
        <v>40</v>
      </c>
      <c r="B41" s="22" t="s">
        <v>236</v>
      </c>
      <c r="C41" s="22" t="s">
        <v>45</v>
      </c>
      <c r="D41" s="22" t="s">
        <v>36</v>
      </c>
      <c r="E41" s="22" t="s">
        <v>237</v>
      </c>
      <c r="F41" s="22" t="s">
        <v>236</v>
      </c>
      <c r="G41" s="22" t="s">
        <v>236</v>
      </c>
      <c r="H41" s="22" t="s">
        <v>236</v>
      </c>
      <c r="I41" s="22" t="s">
        <v>236</v>
      </c>
      <c r="J41" s="22" t="s">
        <v>236</v>
      </c>
      <c r="K41" s="22" t="s">
        <v>124</v>
      </c>
      <c r="L41" s="22" t="s">
        <v>238</v>
      </c>
      <c r="M41" s="22" t="s">
        <v>238</v>
      </c>
      <c r="N41" s="22" t="e">
        <f>INDEX(#REF!,MATCH($K41,#REF!,0))</f>
        <v>#REF!</v>
      </c>
      <c r="O41" s="26"/>
      <c r="P41" s="25" t="str">
        <f t="shared" si="4"/>
        <v/>
      </c>
      <c r="Q41" s="26" t="s">
        <v>41</v>
      </c>
      <c r="R41" s="21"/>
      <c r="S41" s="21"/>
      <c r="T41" s="32" t="str">
        <f t="shared" si="5"/>
        <v>小学语文</v>
      </c>
      <c r="U41" s="32" t="str">
        <f>IFERROR(VLOOKUP(复审!T41,#REF!,2,FALSE),"无此科目")</f>
        <v>无此科目</v>
      </c>
      <c r="V41" s="21" t="str">
        <f t="shared" si="6"/>
        <v/>
      </c>
      <c r="W41" s="21">
        <f t="shared" si="0"/>
        <v>0</v>
      </c>
      <c r="X41" s="21">
        <f t="shared" si="1"/>
        <v>1</v>
      </c>
      <c r="Y41" s="21" t="str">
        <f t="shared" si="7"/>
        <v/>
      </c>
      <c r="Z4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1" s="13" t="str">
        <f t="shared" si="2"/>
        <v/>
      </c>
      <c r="AB41" s="13" t="str">
        <f t="shared" si="8"/>
        <v>N</v>
      </c>
      <c r="AC41" s="13">
        <f t="shared" si="9"/>
        <v>22</v>
      </c>
      <c r="AD41" s="13" t="str">
        <f t="shared" si="10"/>
        <v/>
      </c>
      <c r="AE41" s="13" t="e">
        <f>IF(AND(VLOOKUP($T41,#REF!,2,0)=0,S41=""),"“错误请确认”",IF(VLOOKUP($T41,#REF!,2,0)=0,S41,VLOOKUP($T41,#REF!,2,0)))</f>
        <v>#REF!</v>
      </c>
      <c r="AF41" s="13" t="s">
        <v>239</v>
      </c>
      <c r="AG41" s="13" t="e">
        <f>IF(VLOOKUP(T41,#REF!,29,0)=0,VLOOKUP(T41,#REF!,23,0)&amp;RIGHT(S41,2),VLOOKUP(T41,#REF!,23,0)&amp;VLOOKUP(T41,#REF!,29,0))</f>
        <v>#REF!</v>
      </c>
      <c r="AH41" s="13" t="s">
        <v>50</v>
      </c>
      <c r="AI41" s="13" t="e">
        <f t="shared" si="11"/>
        <v>#REF!</v>
      </c>
    </row>
    <row r="42" ht="15" customHeight="1" spans="1:35">
      <c r="A42" s="21">
        <f t="shared" si="3"/>
        <v>41</v>
      </c>
      <c r="B42" s="22" t="s">
        <v>240</v>
      </c>
      <c r="C42" s="22" t="s">
        <v>35</v>
      </c>
      <c r="D42" s="22" t="s">
        <v>36</v>
      </c>
      <c r="E42" s="22" t="s">
        <v>241</v>
      </c>
      <c r="F42" s="22" t="s">
        <v>240</v>
      </c>
      <c r="G42" s="22" t="s">
        <v>240</v>
      </c>
      <c r="H42" s="22" t="s">
        <v>240</v>
      </c>
      <c r="I42" s="22" t="s">
        <v>240</v>
      </c>
      <c r="J42" s="22" t="s">
        <v>240</v>
      </c>
      <c r="K42" s="22" t="s">
        <v>124</v>
      </c>
      <c r="L42" s="22" t="s">
        <v>242</v>
      </c>
      <c r="M42" s="22" t="s">
        <v>243</v>
      </c>
      <c r="N42" s="22" t="e">
        <f>INDEX(#REF!,MATCH($K42,#REF!,0))</f>
        <v>#REF!</v>
      </c>
      <c r="O42" s="26"/>
      <c r="P42" s="25" t="str">
        <f t="shared" si="4"/>
        <v/>
      </c>
      <c r="Q42" s="26" t="s">
        <v>41</v>
      </c>
      <c r="R42" s="21"/>
      <c r="S42" s="21"/>
      <c r="T42" s="32" t="str">
        <f t="shared" si="5"/>
        <v>小学语文</v>
      </c>
      <c r="U42" s="32" t="str">
        <f>IFERROR(VLOOKUP(复审!T42,#REF!,2,FALSE),"无此科目")</f>
        <v>无此科目</v>
      </c>
      <c r="V42" s="21" t="str">
        <f t="shared" si="6"/>
        <v/>
      </c>
      <c r="W42" s="21">
        <f t="shared" si="0"/>
        <v>0</v>
      </c>
      <c r="X42" s="21">
        <f t="shared" si="1"/>
        <v>1</v>
      </c>
      <c r="Y42" s="21" t="str">
        <f t="shared" si="7"/>
        <v/>
      </c>
      <c r="Z4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2" s="13" t="str">
        <f t="shared" si="2"/>
        <v/>
      </c>
      <c r="AB42" s="13" t="str">
        <f t="shared" si="8"/>
        <v>N</v>
      </c>
      <c r="AC42" s="13">
        <f t="shared" si="9"/>
        <v>23</v>
      </c>
      <c r="AD42" s="13" t="str">
        <f t="shared" si="10"/>
        <v/>
      </c>
      <c r="AE42" s="13" t="e">
        <f>IF(AND(VLOOKUP($T42,#REF!,2,0)=0,S42=""),"“错误请确认”",IF(VLOOKUP($T42,#REF!,2,0)=0,S42,VLOOKUP($T42,#REF!,2,0)))</f>
        <v>#REF!</v>
      </c>
      <c r="AF42" s="13" t="s">
        <v>244</v>
      </c>
      <c r="AG42" s="13" t="e">
        <f>IF(VLOOKUP(T42,#REF!,29,0)=0,VLOOKUP(T42,#REF!,23,0)&amp;RIGHT(S42,2),VLOOKUP(T42,#REF!,23,0)&amp;VLOOKUP(T42,#REF!,29,0))</f>
        <v>#REF!</v>
      </c>
      <c r="AH42" s="13" t="s">
        <v>50</v>
      </c>
      <c r="AI42" s="13" t="e">
        <f t="shared" si="11"/>
        <v>#REF!</v>
      </c>
    </row>
    <row r="43" ht="15" customHeight="1" spans="1:35">
      <c r="A43" s="21">
        <f t="shared" si="3"/>
        <v>42</v>
      </c>
      <c r="B43" s="22" t="s">
        <v>245</v>
      </c>
      <c r="C43" s="22" t="s">
        <v>45</v>
      </c>
      <c r="D43" s="22" t="s">
        <v>36</v>
      </c>
      <c r="E43" s="22" t="s">
        <v>246</v>
      </c>
      <c r="F43" s="22" t="s">
        <v>245</v>
      </c>
      <c r="G43" s="22" t="s">
        <v>245</v>
      </c>
      <c r="H43" s="22" t="s">
        <v>245</v>
      </c>
      <c r="I43" s="22" t="s">
        <v>245</v>
      </c>
      <c r="J43" s="22" t="s">
        <v>245</v>
      </c>
      <c r="K43" s="22" t="s">
        <v>124</v>
      </c>
      <c r="L43" s="22" t="s">
        <v>247</v>
      </c>
      <c r="M43" s="22" t="s">
        <v>247</v>
      </c>
      <c r="N43" s="22" t="e">
        <f>INDEX(#REF!,MATCH($K43,#REF!,0))</f>
        <v>#REF!</v>
      </c>
      <c r="O43" s="26"/>
      <c r="P43" s="25" t="str">
        <f t="shared" si="4"/>
        <v>小学语文第11考场</v>
      </c>
      <c r="Q43" s="26" t="s">
        <v>41</v>
      </c>
      <c r="R43" s="21">
        <v>305</v>
      </c>
      <c r="S43" s="21" t="s">
        <v>210</v>
      </c>
      <c r="T43" s="32" t="str">
        <f t="shared" si="5"/>
        <v>小学语文</v>
      </c>
      <c r="U43" s="32" t="str">
        <f>IFERROR(VLOOKUP(复审!T43,#REF!,2,FALSE),"无此科目")</f>
        <v>无此科目</v>
      </c>
      <c r="V43" s="21" t="str">
        <f t="shared" si="6"/>
        <v>无此科目305</v>
      </c>
      <c r="W43" s="21">
        <f t="shared" si="0"/>
        <v>305</v>
      </c>
      <c r="X43" s="21">
        <f t="shared" si="1"/>
        <v>1</v>
      </c>
      <c r="Y43" s="21">
        <f t="shared" si="7"/>
        <v>1</v>
      </c>
      <c r="Z4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3" s="13" t="str">
        <f t="shared" si="2"/>
        <v/>
      </c>
      <c r="AB43" s="13" t="str">
        <f t="shared" si="8"/>
        <v>Y</v>
      </c>
      <c r="AC43" s="13" t="str">
        <f t="shared" si="9"/>
        <v/>
      </c>
      <c r="AD43" s="13">
        <f t="shared" si="10"/>
        <v>1</v>
      </c>
      <c r="AE43" s="13" t="e">
        <f>IF(AND(VLOOKUP($T43,#REF!,2,0)=0,S43=""),"“错误请确认”",IF(VLOOKUP($T43,#REF!,2,0)=0,S43,VLOOKUP($T43,#REF!,2,0)))</f>
        <v>#REF!</v>
      </c>
      <c r="AF43" s="13" t="s">
        <v>248</v>
      </c>
      <c r="AG43" s="13" t="e">
        <f>IF(VLOOKUP(T43,#REF!,29,0)=0,VLOOKUP(T43,#REF!,23,0)&amp;RIGHT(S43,2),VLOOKUP(T43,#REF!,23,0)&amp;VLOOKUP(T43,#REF!,29,0))</f>
        <v>#REF!</v>
      </c>
      <c r="AH43" s="13" t="s">
        <v>128</v>
      </c>
      <c r="AI43" s="13" t="e">
        <f t="shared" si="11"/>
        <v>#REF!</v>
      </c>
    </row>
    <row r="44" ht="15" customHeight="1" spans="1:35">
      <c r="A44" s="21">
        <f t="shared" si="3"/>
        <v>43</v>
      </c>
      <c r="B44" s="22" t="s">
        <v>249</v>
      </c>
      <c r="C44" s="22" t="s">
        <v>45</v>
      </c>
      <c r="D44" s="22" t="s">
        <v>36</v>
      </c>
      <c r="E44" s="22" t="s">
        <v>250</v>
      </c>
      <c r="F44" s="22" t="s">
        <v>249</v>
      </c>
      <c r="G44" s="22" t="s">
        <v>249</v>
      </c>
      <c r="H44" s="22" t="s">
        <v>249</v>
      </c>
      <c r="I44" s="22" t="s">
        <v>249</v>
      </c>
      <c r="J44" s="22" t="s">
        <v>249</v>
      </c>
      <c r="K44" s="22" t="s">
        <v>124</v>
      </c>
      <c r="L44" s="22" t="s">
        <v>251</v>
      </c>
      <c r="M44" s="22" t="s">
        <v>251</v>
      </c>
      <c r="N44" s="22" t="e">
        <f>INDEX(#REF!,MATCH($K44,#REF!,0))</f>
        <v>#REF!</v>
      </c>
      <c r="O44" s="26"/>
      <c r="P44" s="25" t="str">
        <f t="shared" si="4"/>
        <v/>
      </c>
      <c r="Q44" s="26" t="s">
        <v>41</v>
      </c>
      <c r="R44" s="21"/>
      <c r="S44" s="21"/>
      <c r="T44" s="32" t="str">
        <f t="shared" si="5"/>
        <v>小学语文</v>
      </c>
      <c r="U44" s="32" t="str">
        <f>IFERROR(VLOOKUP(复审!T44,#REF!,2,FALSE),"无此科目")</f>
        <v>无此科目</v>
      </c>
      <c r="V44" s="21" t="str">
        <f t="shared" si="6"/>
        <v/>
      </c>
      <c r="W44" s="21">
        <f t="shared" si="0"/>
        <v>0</v>
      </c>
      <c r="X44" s="21">
        <f t="shared" si="1"/>
        <v>1</v>
      </c>
      <c r="Y44" s="21" t="str">
        <f t="shared" si="7"/>
        <v/>
      </c>
      <c r="Z4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4" s="13" t="str">
        <f t="shared" si="2"/>
        <v/>
      </c>
      <c r="AB44" s="13" t="str">
        <f t="shared" si="8"/>
        <v>N</v>
      </c>
      <c r="AC44" s="13">
        <f t="shared" si="9"/>
        <v>24</v>
      </c>
      <c r="AD44" s="13" t="str">
        <f t="shared" si="10"/>
        <v/>
      </c>
      <c r="AE44" s="13" t="e">
        <f>IF(AND(VLOOKUP($T44,#REF!,2,0)=0,S44=""),"“错误请确认”",IF(VLOOKUP($T44,#REF!,2,0)=0,S44,VLOOKUP($T44,#REF!,2,0)))</f>
        <v>#REF!</v>
      </c>
      <c r="AF44" s="13" t="s">
        <v>252</v>
      </c>
      <c r="AG44" s="13" t="e">
        <f>IF(VLOOKUP(T44,#REF!,29,0)=0,VLOOKUP(T44,#REF!,23,0)&amp;RIGHT(S44,2),VLOOKUP(T44,#REF!,23,0)&amp;VLOOKUP(T44,#REF!,29,0))</f>
        <v>#REF!</v>
      </c>
      <c r="AH44" s="13" t="s">
        <v>50</v>
      </c>
      <c r="AI44" s="13" t="e">
        <f t="shared" si="11"/>
        <v>#REF!</v>
      </c>
    </row>
    <row r="45" ht="15" customHeight="1" spans="1:35">
      <c r="A45" s="21">
        <f t="shared" si="3"/>
        <v>44</v>
      </c>
      <c r="B45" s="22" t="s">
        <v>253</v>
      </c>
      <c r="C45" s="22" t="s">
        <v>45</v>
      </c>
      <c r="D45" s="22" t="s">
        <v>36</v>
      </c>
      <c r="E45" s="22" t="s">
        <v>254</v>
      </c>
      <c r="F45" s="22" t="s">
        <v>253</v>
      </c>
      <c r="G45" s="22" t="s">
        <v>253</v>
      </c>
      <c r="H45" s="22" t="s">
        <v>253</v>
      </c>
      <c r="I45" s="22" t="s">
        <v>253</v>
      </c>
      <c r="J45" s="22" t="s">
        <v>253</v>
      </c>
      <c r="K45" s="22" t="s">
        <v>124</v>
      </c>
      <c r="L45" s="22" t="s">
        <v>255</v>
      </c>
      <c r="M45" s="22" t="s">
        <v>256</v>
      </c>
      <c r="N45" s="22" t="e">
        <f>INDEX(#REF!,MATCH($K45,#REF!,0))</f>
        <v>#REF!</v>
      </c>
      <c r="O45" s="26"/>
      <c r="P45" s="25" t="str">
        <f t="shared" si="4"/>
        <v>小学语文第13考场</v>
      </c>
      <c r="Q45" s="26" t="s">
        <v>41</v>
      </c>
      <c r="R45" s="21">
        <v>383</v>
      </c>
      <c r="S45" s="21" t="s">
        <v>150</v>
      </c>
      <c r="T45" s="32" t="str">
        <f t="shared" si="5"/>
        <v>小学语文</v>
      </c>
      <c r="U45" s="32" t="str">
        <f>IFERROR(VLOOKUP(复审!T45,#REF!,2,FALSE),"无此科目")</f>
        <v>无此科目</v>
      </c>
      <c r="V45" s="21" t="str">
        <f t="shared" si="6"/>
        <v>无此科目383</v>
      </c>
      <c r="W45" s="21">
        <f t="shared" si="0"/>
        <v>383</v>
      </c>
      <c r="X45" s="21">
        <f t="shared" si="1"/>
        <v>1</v>
      </c>
      <c r="Y45" s="21">
        <f t="shared" si="7"/>
        <v>1</v>
      </c>
      <c r="Z4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5" s="13" t="str">
        <f t="shared" si="2"/>
        <v/>
      </c>
      <c r="AB45" s="13" t="str">
        <f t="shared" si="8"/>
        <v>Y</v>
      </c>
      <c r="AC45" s="13" t="str">
        <f t="shared" si="9"/>
        <v/>
      </c>
      <c r="AD45" s="13">
        <f t="shared" si="10"/>
        <v>1</v>
      </c>
      <c r="AE45" s="13" t="e">
        <f>IF(AND(VLOOKUP($T45,#REF!,2,0)=0,S45=""),"“错误请确认”",IF(VLOOKUP($T45,#REF!,2,0)=0,S45,VLOOKUP($T45,#REF!,2,0)))</f>
        <v>#REF!</v>
      </c>
      <c r="AF45" s="13" t="s">
        <v>257</v>
      </c>
      <c r="AG45" s="13" t="e">
        <f>IF(VLOOKUP(T45,#REF!,29,0)=0,VLOOKUP(T45,#REF!,23,0)&amp;RIGHT(S45,2),VLOOKUP(T45,#REF!,23,0)&amp;VLOOKUP(T45,#REF!,29,0))</f>
        <v>#REF!</v>
      </c>
      <c r="AH45" s="13" t="s">
        <v>124</v>
      </c>
      <c r="AI45" s="13" t="e">
        <f t="shared" si="11"/>
        <v>#REF!</v>
      </c>
    </row>
    <row r="46" ht="15" customHeight="1" spans="1:35">
      <c r="A46" s="21">
        <f t="shared" si="3"/>
        <v>45</v>
      </c>
      <c r="B46" s="22" t="s">
        <v>258</v>
      </c>
      <c r="C46" s="22" t="s">
        <v>35</v>
      </c>
      <c r="D46" s="22" t="s">
        <v>36</v>
      </c>
      <c r="E46" s="22" t="s">
        <v>259</v>
      </c>
      <c r="F46" s="22" t="s">
        <v>258</v>
      </c>
      <c r="G46" s="22" t="s">
        <v>258</v>
      </c>
      <c r="H46" s="22" t="s">
        <v>258</v>
      </c>
      <c r="I46" s="22" t="s">
        <v>258</v>
      </c>
      <c r="J46" s="22" t="s">
        <v>258</v>
      </c>
      <c r="K46" s="22" t="s">
        <v>124</v>
      </c>
      <c r="L46" s="22" t="s">
        <v>260</v>
      </c>
      <c r="M46" s="22" t="s">
        <v>260</v>
      </c>
      <c r="N46" s="22" t="e">
        <f>INDEX(#REF!,MATCH($K46,#REF!,0))</f>
        <v>#REF!</v>
      </c>
      <c r="O46" s="26"/>
      <c r="P46" s="25" t="str">
        <f t="shared" si="4"/>
        <v/>
      </c>
      <c r="Q46" s="26" t="s">
        <v>41</v>
      </c>
      <c r="R46" s="21"/>
      <c r="S46" s="21"/>
      <c r="T46" s="32" t="str">
        <f t="shared" si="5"/>
        <v>小学语文</v>
      </c>
      <c r="U46" s="32" t="str">
        <f>IFERROR(VLOOKUP(复审!T46,#REF!,2,FALSE),"无此科目")</f>
        <v>无此科目</v>
      </c>
      <c r="V46" s="21" t="str">
        <f t="shared" si="6"/>
        <v/>
      </c>
      <c r="W46" s="21">
        <f t="shared" si="0"/>
        <v>0</v>
      </c>
      <c r="X46" s="21">
        <f t="shared" si="1"/>
        <v>1</v>
      </c>
      <c r="Y46" s="21" t="str">
        <f t="shared" si="7"/>
        <v/>
      </c>
      <c r="Z4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6" s="13" t="str">
        <f t="shared" si="2"/>
        <v/>
      </c>
      <c r="AB46" s="13" t="str">
        <f t="shared" si="8"/>
        <v>N</v>
      </c>
      <c r="AC46" s="13">
        <f t="shared" si="9"/>
        <v>25</v>
      </c>
      <c r="AD46" s="13" t="str">
        <f t="shared" si="10"/>
        <v/>
      </c>
      <c r="AE46" s="13" t="e">
        <f>IF(AND(VLOOKUP($T46,#REF!,2,0)=0,S46=""),"“错误请确认”",IF(VLOOKUP($T46,#REF!,2,0)=0,S46,VLOOKUP($T46,#REF!,2,0)))</f>
        <v>#REF!</v>
      </c>
      <c r="AF46" s="13" t="s">
        <v>261</v>
      </c>
      <c r="AG46" s="13" t="e">
        <f>IF(VLOOKUP(T46,#REF!,29,0)=0,VLOOKUP(T46,#REF!,23,0)&amp;RIGHT(S46,2),VLOOKUP(T46,#REF!,23,0)&amp;VLOOKUP(T46,#REF!,29,0))</f>
        <v>#REF!</v>
      </c>
      <c r="AH46" s="13" t="s">
        <v>50</v>
      </c>
      <c r="AI46" s="13" t="e">
        <f t="shared" si="11"/>
        <v>#REF!</v>
      </c>
    </row>
    <row r="47" ht="15" customHeight="1" spans="1:35">
      <c r="A47" s="21">
        <f t="shared" si="3"/>
        <v>46</v>
      </c>
      <c r="B47" s="22" t="s">
        <v>262</v>
      </c>
      <c r="C47" s="22" t="s">
        <v>45</v>
      </c>
      <c r="D47" s="22" t="s">
        <v>36</v>
      </c>
      <c r="E47" s="22" t="s">
        <v>263</v>
      </c>
      <c r="F47" s="22" t="s">
        <v>262</v>
      </c>
      <c r="G47" s="22" t="s">
        <v>262</v>
      </c>
      <c r="H47" s="22" t="s">
        <v>262</v>
      </c>
      <c r="I47" s="22" t="s">
        <v>262</v>
      </c>
      <c r="J47" s="22" t="s">
        <v>262</v>
      </c>
      <c r="K47" s="22" t="s">
        <v>124</v>
      </c>
      <c r="L47" s="22" t="s">
        <v>264</v>
      </c>
      <c r="M47" s="22" t="s">
        <v>265</v>
      </c>
      <c r="N47" s="22" t="e">
        <f>INDEX(#REF!,MATCH($K47,#REF!,0))</f>
        <v>#REF!</v>
      </c>
      <c r="O47" s="26"/>
      <c r="P47" s="25" t="str">
        <f t="shared" si="4"/>
        <v>小学语文第5考场</v>
      </c>
      <c r="Q47" s="26" t="s">
        <v>41</v>
      </c>
      <c r="R47" s="21">
        <v>142</v>
      </c>
      <c r="S47" s="21" t="s">
        <v>200</v>
      </c>
      <c r="T47" s="32" t="str">
        <f t="shared" si="5"/>
        <v>小学语文</v>
      </c>
      <c r="U47" s="32" t="str">
        <f>IFERROR(VLOOKUP(复审!T47,#REF!,2,FALSE),"无此科目")</f>
        <v>无此科目</v>
      </c>
      <c r="V47" s="21" t="str">
        <f t="shared" si="6"/>
        <v>无此科目142</v>
      </c>
      <c r="W47" s="21">
        <f t="shared" si="0"/>
        <v>142</v>
      </c>
      <c r="X47" s="21">
        <f t="shared" si="1"/>
        <v>1</v>
      </c>
      <c r="Y47" s="21">
        <f t="shared" si="7"/>
        <v>1</v>
      </c>
      <c r="Z4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7" s="13" t="str">
        <f t="shared" si="2"/>
        <v/>
      </c>
      <c r="AB47" s="13" t="str">
        <f t="shared" si="8"/>
        <v>Y</v>
      </c>
      <c r="AC47" s="13" t="str">
        <f t="shared" si="9"/>
        <v/>
      </c>
      <c r="AD47" s="13">
        <f t="shared" si="10"/>
        <v>1</v>
      </c>
      <c r="AE47" s="13" t="e">
        <f>IF(AND(VLOOKUP($T47,#REF!,2,0)=0,S47=""),"“错误请确认”",IF(VLOOKUP($T47,#REF!,2,0)=0,S47,VLOOKUP($T47,#REF!,2,0)))</f>
        <v>#REF!</v>
      </c>
      <c r="AF47" s="13" t="s">
        <v>266</v>
      </c>
      <c r="AG47" s="13" t="e">
        <f>IF(VLOOKUP(T47,#REF!,29,0)=0,VLOOKUP(T47,#REF!,23,0)&amp;RIGHT(S47,2),VLOOKUP(T47,#REF!,23,0)&amp;VLOOKUP(T47,#REF!,29,0))</f>
        <v>#REF!</v>
      </c>
      <c r="AH47" s="13" t="s">
        <v>128</v>
      </c>
      <c r="AI47" s="13" t="e">
        <f t="shared" si="11"/>
        <v>#REF!</v>
      </c>
    </row>
    <row r="48" ht="15" customHeight="1" spans="1:35">
      <c r="A48" s="21">
        <f t="shared" si="3"/>
        <v>47</v>
      </c>
      <c r="B48" s="22" t="s">
        <v>267</v>
      </c>
      <c r="C48" s="22" t="s">
        <v>45</v>
      </c>
      <c r="D48" s="22" t="s">
        <v>36</v>
      </c>
      <c r="E48" s="22" t="s">
        <v>268</v>
      </c>
      <c r="F48" s="22" t="s">
        <v>267</v>
      </c>
      <c r="G48" s="22" t="s">
        <v>267</v>
      </c>
      <c r="H48" s="22" t="s">
        <v>267</v>
      </c>
      <c r="I48" s="22" t="s">
        <v>267</v>
      </c>
      <c r="J48" s="22" t="s">
        <v>267</v>
      </c>
      <c r="K48" s="22" t="s">
        <v>124</v>
      </c>
      <c r="L48" s="22" t="s">
        <v>269</v>
      </c>
      <c r="M48" s="22" t="s">
        <v>270</v>
      </c>
      <c r="N48" s="22" t="e">
        <f>INDEX(#REF!,MATCH($K48,#REF!,0))</f>
        <v>#REF!</v>
      </c>
      <c r="O48" s="28"/>
      <c r="P48" s="25" t="str">
        <f t="shared" si="4"/>
        <v>小学语文第13考场</v>
      </c>
      <c r="Q48" s="26" t="s">
        <v>41</v>
      </c>
      <c r="R48" s="21">
        <v>366</v>
      </c>
      <c r="S48" s="21" t="s">
        <v>200</v>
      </c>
      <c r="T48" s="32" t="str">
        <f t="shared" si="5"/>
        <v>小学语文</v>
      </c>
      <c r="U48" s="32" t="str">
        <f>IFERROR(VLOOKUP(复审!T48,#REF!,2,FALSE),"无此科目")</f>
        <v>无此科目</v>
      </c>
      <c r="V48" s="21" t="str">
        <f t="shared" si="6"/>
        <v>无此科目366</v>
      </c>
      <c r="W48" s="21">
        <f t="shared" si="0"/>
        <v>366</v>
      </c>
      <c r="X48" s="21">
        <f t="shared" si="1"/>
        <v>1</v>
      </c>
      <c r="Y48" s="21">
        <f t="shared" si="7"/>
        <v>1</v>
      </c>
      <c r="Z4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8" s="13" t="str">
        <f t="shared" si="2"/>
        <v/>
      </c>
      <c r="AB48" s="13" t="str">
        <f t="shared" si="8"/>
        <v>Y</v>
      </c>
      <c r="AC48" s="13" t="str">
        <f t="shared" si="9"/>
        <v/>
      </c>
      <c r="AD48" s="13">
        <f t="shared" si="10"/>
        <v>1</v>
      </c>
      <c r="AE48" s="13" t="e">
        <f>IF(AND(VLOOKUP($T48,#REF!,2,0)=0,S48=""),"“错误请确认”",IF(VLOOKUP($T48,#REF!,2,0)=0,S48,VLOOKUP($T48,#REF!,2,0)))</f>
        <v>#REF!</v>
      </c>
      <c r="AF48" s="13" t="s">
        <v>271</v>
      </c>
      <c r="AG48" s="13" t="e">
        <f>IF(VLOOKUP(T48,#REF!,29,0)=0,VLOOKUP(T48,#REF!,23,0)&amp;RIGHT(S48,2),VLOOKUP(T48,#REF!,23,0)&amp;VLOOKUP(T48,#REF!,29,0))</f>
        <v>#REF!</v>
      </c>
      <c r="AH48" s="13" t="s">
        <v>124</v>
      </c>
      <c r="AI48" s="13" t="e">
        <f t="shared" si="11"/>
        <v>#REF!</v>
      </c>
    </row>
    <row r="49" ht="15" customHeight="1" spans="1:35">
      <c r="A49" s="21">
        <f t="shared" si="3"/>
        <v>48</v>
      </c>
      <c r="B49" s="22" t="s">
        <v>272</v>
      </c>
      <c r="C49" s="22" t="s">
        <v>35</v>
      </c>
      <c r="D49" s="22" t="s">
        <v>36</v>
      </c>
      <c r="E49" s="22" t="s">
        <v>273</v>
      </c>
      <c r="F49" s="22" t="s">
        <v>272</v>
      </c>
      <c r="G49" s="22" t="s">
        <v>272</v>
      </c>
      <c r="H49" s="22" t="s">
        <v>272</v>
      </c>
      <c r="I49" s="22" t="s">
        <v>272</v>
      </c>
      <c r="J49" s="22" t="s">
        <v>272</v>
      </c>
      <c r="K49" s="22" t="s">
        <v>124</v>
      </c>
      <c r="L49" s="22" t="s">
        <v>274</v>
      </c>
      <c r="M49" s="22" t="s">
        <v>275</v>
      </c>
      <c r="N49" s="22" t="e">
        <f>INDEX(#REF!,MATCH($K49,#REF!,0))</f>
        <v>#REF!</v>
      </c>
      <c r="O49" s="26"/>
      <c r="P49" s="25" t="str">
        <f t="shared" si="4"/>
        <v/>
      </c>
      <c r="Q49" s="26" t="s">
        <v>41</v>
      </c>
      <c r="R49" s="21"/>
      <c r="S49" s="21"/>
      <c r="T49" s="32" t="str">
        <f t="shared" si="5"/>
        <v>小学语文</v>
      </c>
      <c r="U49" s="32" t="str">
        <f>IFERROR(VLOOKUP(复审!T49,#REF!,2,FALSE),"无此科目")</f>
        <v>无此科目</v>
      </c>
      <c r="V49" s="21" t="str">
        <f t="shared" si="6"/>
        <v/>
      </c>
      <c r="W49" s="21">
        <f t="shared" si="0"/>
        <v>0</v>
      </c>
      <c r="X49" s="21">
        <f t="shared" si="1"/>
        <v>1</v>
      </c>
      <c r="Y49" s="21" t="str">
        <f t="shared" si="7"/>
        <v/>
      </c>
      <c r="Z4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9" s="13" t="str">
        <f t="shared" si="2"/>
        <v/>
      </c>
      <c r="AB49" s="13" t="str">
        <f t="shared" si="8"/>
        <v>N</v>
      </c>
      <c r="AC49" s="13">
        <f t="shared" si="9"/>
        <v>26</v>
      </c>
      <c r="AD49" s="13" t="str">
        <f t="shared" si="10"/>
        <v/>
      </c>
      <c r="AE49" s="13" t="e">
        <f>IF(AND(VLOOKUP($T49,#REF!,2,0)=0,S49=""),"“错误请确认”",IF(VLOOKUP($T49,#REF!,2,0)=0,S49,VLOOKUP($T49,#REF!,2,0)))</f>
        <v>#REF!</v>
      </c>
      <c r="AF49" s="13" t="s">
        <v>276</v>
      </c>
      <c r="AG49" s="13" t="e">
        <f>IF(VLOOKUP(T49,#REF!,29,0)=0,VLOOKUP(T49,#REF!,23,0)&amp;RIGHT(S49,2),VLOOKUP(T49,#REF!,23,0)&amp;VLOOKUP(T49,#REF!,29,0))</f>
        <v>#REF!</v>
      </c>
      <c r="AH49" s="13" t="s">
        <v>50</v>
      </c>
      <c r="AI49" s="13" t="e">
        <f t="shared" si="11"/>
        <v>#REF!</v>
      </c>
    </row>
    <row r="50" ht="15" customHeight="1" spans="1:35">
      <c r="A50" s="21">
        <f t="shared" si="3"/>
        <v>49</v>
      </c>
      <c r="B50" s="22" t="s">
        <v>277</v>
      </c>
      <c r="C50" s="22" t="s">
        <v>45</v>
      </c>
      <c r="D50" s="22" t="s">
        <v>36</v>
      </c>
      <c r="E50" s="22" t="s">
        <v>278</v>
      </c>
      <c r="F50" s="22" t="s">
        <v>277</v>
      </c>
      <c r="G50" s="22" t="s">
        <v>277</v>
      </c>
      <c r="H50" s="22" t="s">
        <v>277</v>
      </c>
      <c r="I50" s="22" t="s">
        <v>277</v>
      </c>
      <c r="J50" s="22" t="s">
        <v>277</v>
      </c>
      <c r="K50" s="22" t="s">
        <v>124</v>
      </c>
      <c r="L50" s="22" t="s">
        <v>279</v>
      </c>
      <c r="M50" s="22" t="s">
        <v>280</v>
      </c>
      <c r="N50" s="22" t="e">
        <f>INDEX(#REF!,MATCH($K50,#REF!,0))</f>
        <v>#REF!</v>
      </c>
      <c r="O50" s="26"/>
      <c r="P50" s="25" t="str">
        <f t="shared" si="4"/>
        <v/>
      </c>
      <c r="Q50" s="26" t="s">
        <v>41</v>
      </c>
      <c r="R50" s="21"/>
      <c r="S50" s="21"/>
      <c r="T50" s="32" t="str">
        <f t="shared" si="5"/>
        <v>小学语文</v>
      </c>
      <c r="U50" s="32" t="str">
        <f>IFERROR(VLOOKUP(复审!T50,#REF!,2,FALSE),"无此科目")</f>
        <v>无此科目</v>
      </c>
      <c r="V50" s="21" t="str">
        <f t="shared" si="6"/>
        <v/>
      </c>
      <c r="W50" s="21">
        <f t="shared" si="0"/>
        <v>0</v>
      </c>
      <c r="X50" s="21">
        <f t="shared" si="1"/>
        <v>1</v>
      </c>
      <c r="Y50" s="21" t="str">
        <f t="shared" si="7"/>
        <v/>
      </c>
      <c r="Z5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0" s="13" t="str">
        <f t="shared" si="2"/>
        <v/>
      </c>
      <c r="AB50" s="13" t="str">
        <f t="shared" si="8"/>
        <v>N</v>
      </c>
      <c r="AC50" s="13">
        <f t="shared" si="9"/>
        <v>27</v>
      </c>
      <c r="AD50" s="13" t="str">
        <f t="shared" si="10"/>
        <v/>
      </c>
      <c r="AE50" s="13" t="e">
        <f>IF(AND(VLOOKUP($T50,#REF!,2,0)=0,S50=""),"“错误请确认”",IF(VLOOKUP($T50,#REF!,2,0)=0,S50,VLOOKUP($T50,#REF!,2,0)))</f>
        <v>#REF!</v>
      </c>
      <c r="AF50" s="13" t="s">
        <v>281</v>
      </c>
      <c r="AG50" s="13" t="e">
        <f>IF(VLOOKUP(T50,#REF!,29,0)=0,VLOOKUP(T50,#REF!,23,0)&amp;RIGHT(S50,2),VLOOKUP(T50,#REF!,23,0)&amp;VLOOKUP(T50,#REF!,29,0))</f>
        <v>#REF!</v>
      </c>
      <c r="AH50" s="13" t="s">
        <v>50</v>
      </c>
      <c r="AI50" s="13" t="e">
        <f t="shared" si="11"/>
        <v>#REF!</v>
      </c>
    </row>
    <row r="51" ht="15" customHeight="1" spans="1:35">
      <c r="A51" s="21">
        <f t="shared" si="3"/>
        <v>50</v>
      </c>
      <c r="B51" s="22" t="s">
        <v>282</v>
      </c>
      <c r="C51" s="22" t="s">
        <v>45</v>
      </c>
      <c r="D51" s="22" t="s">
        <v>36</v>
      </c>
      <c r="E51" s="22" t="s">
        <v>283</v>
      </c>
      <c r="F51" s="22" t="s">
        <v>282</v>
      </c>
      <c r="G51" s="22" t="s">
        <v>282</v>
      </c>
      <c r="H51" s="22" t="s">
        <v>282</v>
      </c>
      <c r="I51" s="22" t="s">
        <v>282</v>
      </c>
      <c r="J51" s="22" t="s">
        <v>282</v>
      </c>
      <c r="K51" s="22" t="s">
        <v>124</v>
      </c>
      <c r="L51" s="22" t="s">
        <v>284</v>
      </c>
      <c r="M51" s="22" t="s">
        <v>285</v>
      </c>
      <c r="N51" s="22" t="e">
        <f>INDEX(#REF!,MATCH($K51,#REF!,0))</f>
        <v>#REF!</v>
      </c>
      <c r="O51" s="26"/>
      <c r="P51" s="25" t="str">
        <f t="shared" si="4"/>
        <v>小学语文第4考场</v>
      </c>
      <c r="Q51" s="26" t="s">
        <v>41</v>
      </c>
      <c r="R51" s="21">
        <v>94</v>
      </c>
      <c r="S51" s="21" t="s">
        <v>200</v>
      </c>
      <c r="T51" s="32" t="str">
        <f t="shared" si="5"/>
        <v>小学语文</v>
      </c>
      <c r="U51" s="32" t="str">
        <f>IFERROR(VLOOKUP(复审!T51,#REF!,2,FALSE),"无此科目")</f>
        <v>无此科目</v>
      </c>
      <c r="V51" s="21" t="str">
        <f t="shared" si="6"/>
        <v>无此科目094</v>
      </c>
      <c r="W51" s="21">
        <f t="shared" si="0"/>
        <v>94</v>
      </c>
      <c r="X51" s="21">
        <f t="shared" si="1"/>
        <v>1</v>
      </c>
      <c r="Y51" s="21">
        <f t="shared" si="7"/>
        <v>1</v>
      </c>
      <c r="Z5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1" s="13" t="str">
        <f t="shared" si="2"/>
        <v/>
      </c>
      <c r="AB51" s="13" t="str">
        <f t="shared" si="8"/>
        <v>Y</v>
      </c>
      <c r="AC51" s="13" t="str">
        <f t="shared" si="9"/>
        <v/>
      </c>
      <c r="AD51" s="13">
        <f t="shared" si="10"/>
        <v>1</v>
      </c>
      <c r="AE51" s="13" t="e">
        <f>IF(AND(VLOOKUP($T51,#REF!,2,0)=0,S51=""),"“错误请确认”",IF(VLOOKUP($T51,#REF!,2,0)=0,S51,VLOOKUP($T51,#REF!,2,0)))</f>
        <v>#REF!</v>
      </c>
      <c r="AF51" s="13" t="s">
        <v>286</v>
      </c>
      <c r="AG51" s="13" t="e">
        <f>IF(VLOOKUP(T51,#REF!,29,0)=0,VLOOKUP(T51,#REF!,23,0)&amp;RIGHT(S51,2),VLOOKUP(T51,#REF!,23,0)&amp;VLOOKUP(T51,#REF!,29,0))</f>
        <v>#REF!</v>
      </c>
      <c r="AH51" s="13" t="s">
        <v>61</v>
      </c>
      <c r="AI51" s="13" t="e">
        <f t="shared" si="11"/>
        <v>#REF!</v>
      </c>
    </row>
    <row r="52" ht="15" customHeight="1" spans="1:35">
      <c r="A52" s="21">
        <f t="shared" si="3"/>
        <v>51</v>
      </c>
      <c r="B52" s="22" t="s">
        <v>287</v>
      </c>
      <c r="C52" s="22" t="s">
        <v>35</v>
      </c>
      <c r="D52" s="22" t="s">
        <v>36</v>
      </c>
      <c r="E52" s="22" t="s">
        <v>288</v>
      </c>
      <c r="F52" s="22" t="s">
        <v>287</v>
      </c>
      <c r="G52" s="22" t="s">
        <v>287</v>
      </c>
      <c r="H52" s="22" t="s">
        <v>287</v>
      </c>
      <c r="I52" s="22" t="s">
        <v>287</v>
      </c>
      <c r="J52" s="22" t="s">
        <v>287</v>
      </c>
      <c r="K52" s="22" t="s">
        <v>124</v>
      </c>
      <c r="L52" s="22" t="s">
        <v>289</v>
      </c>
      <c r="M52" s="22" t="s">
        <v>223</v>
      </c>
      <c r="N52" s="22" t="e">
        <f>INDEX(#REF!,MATCH($K52,#REF!,0))</f>
        <v>#REF!</v>
      </c>
      <c r="O52" s="26"/>
      <c r="P52" s="25" t="str">
        <f t="shared" si="4"/>
        <v>小学语文第9考场</v>
      </c>
      <c r="Q52" s="26" t="s">
        <v>41</v>
      </c>
      <c r="R52" s="21">
        <v>252</v>
      </c>
      <c r="S52" s="21" t="s">
        <v>200</v>
      </c>
      <c r="T52" s="32" t="str">
        <f t="shared" si="5"/>
        <v>小学语文</v>
      </c>
      <c r="U52" s="32" t="str">
        <f>IFERROR(VLOOKUP(复审!T52,#REF!,2,FALSE),"无此科目")</f>
        <v>无此科目</v>
      </c>
      <c r="V52" s="21" t="str">
        <f t="shared" si="6"/>
        <v>无此科目252</v>
      </c>
      <c r="W52" s="21">
        <f t="shared" si="0"/>
        <v>252</v>
      </c>
      <c r="X52" s="21">
        <f t="shared" si="1"/>
        <v>1</v>
      </c>
      <c r="Y52" s="21">
        <f t="shared" si="7"/>
        <v>1</v>
      </c>
      <c r="Z5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2" s="13" t="str">
        <f t="shared" si="2"/>
        <v/>
      </c>
      <c r="AB52" s="13" t="str">
        <f t="shared" si="8"/>
        <v>Y</v>
      </c>
      <c r="AC52" s="13" t="str">
        <f t="shared" si="9"/>
        <v/>
      </c>
      <c r="AD52" s="13">
        <f t="shared" si="10"/>
        <v>1</v>
      </c>
      <c r="AE52" s="13" t="e">
        <f>IF(AND(VLOOKUP($T52,#REF!,2,0)=0,S52=""),"“错误请确认”",IF(VLOOKUP($T52,#REF!,2,0)=0,S52,VLOOKUP($T52,#REF!,2,0)))</f>
        <v>#REF!</v>
      </c>
      <c r="AF52" s="13" t="s">
        <v>290</v>
      </c>
      <c r="AG52" s="13" t="e">
        <f>IF(VLOOKUP(T52,#REF!,29,0)=0,VLOOKUP(T52,#REF!,23,0)&amp;RIGHT(S52,2),VLOOKUP(T52,#REF!,23,0)&amp;VLOOKUP(T52,#REF!,29,0))</f>
        <v>#REF!</v>
      </c>
      <c r="AH52" s="13" t="s">
        <v>61</v>
      </c>
      <c r="AI52" s="13" t="e">
        <f t="shared" si="11"/>
        <v>#REF!</v>
      </c>
    </row>
    <row r="53" ht="15" customHeight="1" spans="1:35">
      <c r="A53" s="21">
        <f t="shared" si="3"/>
        <v>52</v>
      </c>
      <c r="B53" s="22" t="s">
        <v>291</v>
      </c>
      <c r="C53" s="22" t="s">
        <v>45</v>
      </c>
      <c r="D53" s="22" t="s">
        <v>36</v>
      </c>
      <c r="E53" s="22" t="s">
        <v>292</v>
      </c>
      <c r="F53" s="22" t="s">
        <v>291</v>
      </c>
      <c r="G53" s="22" t="s">
        <v>291</v>
      </c>
      <c r="H53" s="22" t="s">
        <v>291</v>
      </c>
      <c r="I53" s="22" t="s">
        <v>291</v>
      </c>
      <c r="J53" s="22" t="s">
        <v>291</v>
      </c>
      <c r="K53" s="22" t="s">
        <v>124</v>
      </c>
      <c r="L53" s="22" t="s">
        <v>293</v>
      </c>
      <c r="M53" s="22" t="s">
        <v>294</v>
      </c>
      <c r="N53" s="22" t="e">
        <f>INDEX(#REF!,MATCH($K53,#REF!,0))</f>
        <v>#REF!</v>
      </c>
      <c r="O53" s="27"/>
      <c r="P53" s="25" t="str">
        <f t="shared" si="4"/>
        <v/>
      </c>
      <c r="Q53" s="26" t="s">
        <v>41</v>
      </c>
      <c r="R53" s="21"/>
      <c r="S53" s="21"/>
      <c r="T53" s="32" t="str">
        <f t="shared" si="5"/>
        <v>小学语文</v>
      </c>
      <c r="U53" s="32" t="str">
        <f>IFERROR(VLOOKUP(复审!T53,#REF!,2,FALSE),"无此科目")</f>
        <v>无此科目</v>
      </c>
      <c r="V53" s="21" t="str">
        <f t="shared" si="6"/>
        <v/>
      </c>
      <c r="W53" s="21">
        <f t="shared" si="0"/>
        <v>0</v>
      </c>
      <c r="X53" s="21">
        <f t="shared" si="1"/>
        <v>1</v>
      </c>
      <c r="Y53" s="21" t="str">
        <f t="shared" si="7"/>
        <v/>
      </c>
      <c r="Z5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3" s="13" t="str">
        <f t="shared" si="2"/>
        <v/>
      </c>
      <c r="AB53" s="13" t="str">
        <f t="shared" si="8"/>
        <v>N</v>
      </c>
      <c r="AC53" s="13">
        <f t="shared" si="9"/>
        <v>28</v>
      </c>
      <c r="AD53" s="13" t="str">
        <f t="shared" si="10"/>
        <v/>
      </c>
      <c r="AE53" s="13" t="e">
        <f>IF(AND(VLOOKUP($T53,#REF!,2,0)=0,S53=""),"“错误请确认”",IF(VLOOKUP($T53,#REF!,2,0)=0,S53,VLOOKUP($T53,#REF!,2,0)))</f>
        <v>#REF!</v>
      </c>
      <c r="AF53" s="13" t="s">
        <v>295</v>
      </c>
      <c r="AG53" s="13" t="e">
        <f>IF(VLOOKUP(T53,#REF!,29,0)=0,VLOOKUP(T53,#REF!,23,0)&amp;RIGHT(S53,2),VLOOKUP(T53,#REF!,23,0)&amp;VLOOKUP(T53,#REF!,29,0))</f>
        <v>#REF!</v>
      </c>
      <c r="AH53" s="13" t="s">
        <v>50</v>
      </c>
      <c r="AI53" s="13" t="e">
        <f t="shared" si="11"/>
        <v>#REF!</v>
      </c>
    </row>
    <row r="54" ht="15" customHeight="1" spans="1:35">
      <c r="A54" s="21">
        <f t="shared" si="3"/>
        <v>53</v>
      </c>
      <c r="B54" s="22" t="s">
        <v>296</v>
      </c>
      <c r="C54" s="22" t="s">
        <v>45</v>
      </c>
      <c r="D54" s="22" t="s">
        <v>36</v>
      </c>
      <c r="E54" s="22" t="s">
        <v>297</v>
      </c>
      <c r="F54" s="22" t="s">
        <v>296</v>
      </c>
      <c r="G54" s="22" t="s">
        <v>296</v>
      </c>
      <c r="H54" s="22" t="s">
        <v>296</v>
      </c>
      <c r="I54" s="22" t="s">
        <v>296</v>
      </c>
      <c r="J54" s="22" t="s">
        <v>296</v>
      </c>
      <c r="K54" s="22" t="s">
        <v>124</v>
      </c>
      <c r="L54" s="22" t="s">
        <v>298</v>
      </c>
      <c r="M54" s="22" t="s">
        <v>298</v>
      </c>
      <c r="N54" s="22" t="e">
        <f>INDEX(#REF!,MATCH($K54,#REF!,0))</f>
        <v>#REF!</v>
      </c>
      <c r="O54" s="27"/>
      <c r="P54" s="25" t="str">
        <f t="shared" si="4"/>
        <v/>
      </c>
      <c r="Q54" s="26" t="s">
        <v>41</v>
      </c>
      <c r="R54" s="21"/>
      <c r="S54" s="21"/>
      <c r="T54" s="32" t="str">
        <f t="shared" si="5"/>
        <v>小学语文</v>
      </c>
      <c r="U54" s="32" t="str">
        <f>IFERROR(VLOOKUP(复审!T54,#REF!,2,FALSE),"无此科目")</f>
        <v>无此科目</v>
      </c>
      <c r="V54" s="21" t="str">
        <f t="shared" si="6"/>
        <v/>
      </c>
      <c r="W54" s="21">
        <f t="shared" si="0"/>
        <v>0</v>
      </c>
      <c r="X54" s="21">
        <f t="shared" si="1"/>
        <v>1</v>
      </c>
      <c r="Y54" s="21" t="str">
        <f t="shared" si="7"/>
        <v/>
      </c>
      <c r="Z5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4" s="13" t="str">
        <f t="shared" si="2"/>
        <v/>
      </c>
      <c r="AB54" s="13" t="str">
        <f t="shared" si="8"/>
        <v>N</v>
      </c>
      <c r="AC54" s="13">
        <f t="shared" si="9"/>
        <v>29</v>
      </c>
      <c r="AD54" s="13" t="str">
        <f t="shared" si="10"/>
        <v/>
      </c>
      <c r="AE54" s="13" t="e">
        <f>IF(AND(VLOOKUP($T54,#REF!,2,0)=0,S54=""),"“错误请确认”",IF(VLOOKUP($T54,#REF!,2,0)=0,S54,VLOOKUP($T54,#REF!,2,0)))</f>
        <v>#REF!</v>
      </c>
      <c r="AF54" s="13" t="s">
        <v>299</v>
      </c>
      <c r="AG54" s="13" t="e">
        <f>IF(VLOOKUP(T54,#REF!,29,0)=0,VLOOKUP(T54,#REF!,23,0)&amp;RIGHT(S54,2),VLOOKUP(T54,#REF!,23,0)&amp;VLOOKUP(T54,#REF!,29,0))</f>
        <v>#REF!</v>
      </c>
      <c r="AH54" s="13" t="s">
        <v>50</v>
      </c>
      <c r="AI54" s="13" t="e">
        <f t="shared" si="11"/>
        <v>#REF!</v>
      </c>
    </row>
    <row r="55" ht="15" customHeight="1" spans="1:35">
      <c r="A55" s="21">
        <f t="shared" si="3"/>
        <v>54</v>
      </c>
      <c r="B55" s="22" t="s">
        <v>300</v>
      </c>
      <c r="C55" s="22" t="s">
        <v>45</v>
      </c>
      <c r="D55" s="22" t="s">
        <v>36</v>
      </c>
      <c r="E55" s="22" t="s">
        <v>301</v>
      </c>
      <c r="F55" s="22" t="s">
        <v>300</v>
      </c>
      <c r="G55" s="22" t="s">
        <v>300</v>
      </c>
      <c r="H55" s="22" t="s">
        <v>300</v>
      </c>
      <c r="I55" s="22" t="s">
        <v>300</v>
      </c>
      <c r="J55" s="22" t="s">
        <v>300</v>
      </c>
      <c r="K55" s="22" t="s">
        <v>124</v>
      </c>
      <c r="L55" s="22" t="s">
        <v>302</v>
      </c>
      <c r="M55" s="22" t="s">
        <v>303</v>
      </c>
      <c r="N55" s="22" t="e">
        <f>INDEX(#REF!,MATCH($K55,#REF!,0))</f>
        <v>#REF!</v>
      </c>
      <c r="O55" s="27"/>
      <c r="P55" s="25" t="str">
        <f t="shared" si="4"/>
        <v>小学语文第12考场</v>
      </c>
      <c r="Q55" s="26" t="s">
        <v>41</v>
      </c>
      <c r="R55" s="21">
        <v>339</v>
      </c>
      <c r="S55" s="21" t="s">
        <v>126</v>
      </c>
      <c r="T55" s="32" t="str">
        <f t="shared" si="5"/>
        <v>小学语文</v>
      </c>
      <c r="U55" s="32" t="str">
        <f>IFERROR(VLOOKUP(复审!T55,#REF!,2,FALSE),"无此科目")</f>
        <v>无此科目</v>
      </c>
      <c r="V55" s="21" t="str">
        <f t="shared" si="6"/>
        <v>无此科目339</v>
      </c>
      <c r="W55" s="21">
        <f t="shared" si="0"/>
        <v>339</v>
      </c>
      <c r="X55" s="21">
        <f t="shared" si="1"/>
        <v>1</v>
      </c>
      <c r="Y55" s="21">
        <f t="shared" si="7"/>
        <v>1</v>
      </c>
      <c r="Z5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5" s="13" t="str">
        <f t="shared" si="2"/>
        <v/>
      </c>
      <c r="AB55" s="13" t="str">
        <f t="shared" si="8"/>
        <v>Y</v>
      </c>
      <c r="AC55" s="13" t="str">
        <f t="shared" si="9"/>
        <v/>
      </c>
      <c r="AD55" s="13">
        <f t="shared" si="10"/>
        <v>1</v>
      </c>
      <c r="AE55" s="13" t="e">
        <f>IF(AND(VLOOKUP($T55,#REF!,2,0)=0,S55=""),"“错误请确认”",IF(VLOOKUP($T55,#REF!,2,0)=0,S55,VLOOKUP($T55,#REF!,2,0)))</f>
        <v>#REF!</v>
      </c>
      <c r="AF55" s="13" t="s">
        <v>304</v>
      </c>
      <c r="AG55" s="13" t="e">
        <f>IF(VLOOKUP(T55,#REF!,29,0)=0,VLOOKUP(T55,#REF!,23,0)&amp;RIGHT(S55,2),VLOOKUP(T55,#REF!,23,0)&amp;VLOOKUP(T55,#REF!,29,0))</f>
        <v>#REF!</v>
      </c>
      <c r="AH55" s="13" t="s">
        <v>124</v>
      </c>
      <c r="AI55" s="13" t="e">
        <f t="shared" si="11"/>
        <v>#REF!</v>
      </c>
    </row>
    <row r="56" ht="15" customHeight="1" spans="1:35">
      <c r="A56" s="21">
        <f t="shared" si="3"/>
        <v>55</v>
      </c>
      <c r="B56" s="22" t="s">
        <v>305</v>
      </c>
      <c r="C56" s="22" t="s">
        <v>45</v>
      </c>
      <c r="D56" s="22" t="s">
        <v>36</v>
      </c>
      <c r="E56" s="22" t="s">
        <v>306</v>
      </c>
      <c r="F56" s="22" t="s">
        <v>305</v>
      </c>
      <c r="G56" s="22" t="s">
        <v>305</v>
      </c>
      <c r="H56" s="22" t="s">
        <v>305</v>
      </c>
      <c r="I56" s="22" t="s">
        <v>305</v>
      </c>
      <c r="J56" s="22" t="s">
        <v>305</v>
      </c>
      <c r="K56" s="22" t="s">
        <v>124</v>
      </c>
      <c r="L56" s="22" t="s">
        <v>307</v>
      </c>
      <c r="M56" s="22" t="s">
        <v>307</v>
      </c>
      <c r="N56" s="22" t="e">
        <f>INDEX(#REF!,MATCH($K56,#REF!,0))</f>
        <v>#REF!</v>
      </c>
      <c r="O56" s="26"/>
      <c r="P56" s="25" t="str">
        <f t="shared" si="4"/>
        <v/>
      </c>
      <c r="Q56" s="26" t="s">
        <v>41</v>
      </c>
      <c r="R56" s="21"/>
      <c r="S56" s="21"/>
      <c r="T56" s="32" t="str">
        <f t="shared" si="5"/>
        <v>小学语文</v>
      </c>
      <c r="U56" s="32" t="str">
        <f>IFERROR(VLOOKUP(复审!T56,#REF!,2,FALSE),"无此科目")</f>
        <v>无此科目</v>
      </c>
      <c r="V56" s="21" t="str">
        <f t="shared" si="6"/>
        <v/>
      </c>
      <c r="W56" s="21">
        <f t="shared" si="0"/>
        <v>0</v>
      </c>
      <c r="X56" s="21">
        <f t="shared" si="1"/>
        <v>1</v>
      </c>
      <c r="Y56" s="21" t="str">
        <f t="shared" si="7"/>
        <v/>
      </c>
      <c r="Z5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6" s="13" t="str">
        <f t="shared" si="2"/>
        <v/>
      </c>
      <c r="AB56" s="13" t="str">
        <f t="shared" si="8"/>
        <v>N</v>
      </c>
      <c r="AC56" s="13">
        <f t="shared" si="9"/>
        <v>30</v>
      </c>
      <c r="AD56" s="13" t="str">
        <f t="shared" si="10"/>
        <v/>
      </c>
      <c r="AE56" s="13" t="e">
        <f>IF(AND(VLOOKUP($T56,#REF!,2,0)=0,S56=""),"“错误请确认”",IF(VLOOKUP($T56,#REF!,2,0)=0,S56,VLOOKUP($T56,#REF!,2,0)))</f>
        <v>#REF!</v>
      </c>
      <c r="AF56" s="13" t="s">
        <v>308</v>
      </c>
      <c r="AG56" s="13" t="e">
        <f>IF(VLOOKUP(T56,#REF!,29,0)=0,VLOOKUP(T56,#REF!,23,0)&amp;RIGHT(S56,2),VLOOKUP(T56,#REF!,23,0)&amp;VLOOKUP(T56,#REF!,29,0))</f>
        <v>#REF!</v>
      </c>
      <c r="AH56" s="13" t="s">
        <v>50</v>
      </c>
      <c r="AI56" s="13" t="e">
        <f t="shared" si="11"/>
        <v>#REF!</v>
      </c>
    </row>
    <row r="57" ht="15" customHeight="1" spans="1:35">
      <c r="A57" s="21">
        <f t="shared" si="3"/>
        <v>56</v>
      </c>
      <c r="B57" s="22" t="s">
        <v>309</v>
      </c>
      <c r="C57" s="22" t="s">
        <v>45</v>
      </c>
      <c r="D57" s="22" t="s">
        <v>36</v>
      </c>
      <c r="E57" s="22" t="s">
        <v>310</v>
      </c>
      <c r="F57" s="22" t="s">
        <v>309</v>
      </c>
      <c r="G57" s="22" t="s">
        <v>309</v>
      </c>
      <c r="H57" s="22" t="s">
        <v>309</v>
      </c>
      <c r="I57" s="22" t="s">
        <v>309</v>
      </c>
      <c r="J57" s="22" t="s">
        <v>309</v>
      </c>
      <c r="K57" s="22" t="s">
        <v>124</v>
      </c>
      <c r="L57" s="22" t="s">
        <v>311</v>
      </c>
      <c r="M57" s="22" t="s">
        <v>311</v>
      </c>
      <c r="N57" s="22" t="e">
        <f>INDEX(#REF!,MATCH($K57,#REF!,0))</f>
        <v>#REF!</v>
      </c>
      <c r="O57" s="26"/>
      <c r="P57" s="25" t="str">
        <f t="shared" si="4"/>
        <v/>
      </c>
      <c r="Q57" s="26" t="s">
        <v>41</v>
      </c>
      <c r="R57" s="21"/>
      <c r="S57" s="21"/>
      <c r="T57" s="32" t="str">
        <f t="shared" si="5"/>
        <v>小学语文</v>
      </c>
      <c r="U57" s="32" t="str">
        <f>IFERROR(VLOOKUP(复审!T57,#REF!,2,FALSE),"无此科目")</f>
        <v>无此科目</v>
      </c>
      <c r="V57" s="21" t="str">
        <f t="shared" si="6"/>
        <v/>
      </c>
      <c r="W57" s="21">
        <f t="shared" si="0"/>
        <v>0</v>
      </c>
      <c r="X57" s="21">
        <f t="shared" si="1"/>
        <v>1</v>
      </c>
      <c r="Y57" s="21" t="str">
        <f t="shared" si="7"/>
        <v/>
      </c>
      <c r="Z5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7" s="13" t="str">
        <f t="shared" si="2"/>
        <v/>
      </c>
      <c r="AB57" s="13" t="str">
        <f t="shared" si="8"/>
        <v>N</v>
      </c>
      <c r="AC57" s="13">
        <f t="shared" si="9"/>
        <v>31</v>
      </c>
      <c r="AD57" s="13" t="str">
        <f t="shared" si="10"/>
        <v/>
      </c>
      <c r="AE57" s="13" t="e">
        <f>IF(AND(VLOOKUP($T57,#REF!,2,0)=0,S57=""),"“错误请确认”",IF(VLOOKUP($T57,#REF!,2,0)=0,S57,VLOOKUP($T57,#REF!,2,0)))</f>
        <v>#REF!</v>
      </c>
      <c r="AF57" s="13" t="s">
        <v>312</v>
      </c>
      <c r="AG57" s="13" t="e">
        <f>IF(VLOOKUP(T57,#REF!,29,0)=0,VLOOKUP(T57,#REF!,23,0)&amp;RIGHT(S57,2),VLOOKUP(T57,#REF!,23,0)&amp;VLOOKUP(T57,#REF!,29,0))</f>
        <v>#REF!</v>
      </c>
      <c r="AH57" s="13" t="s">
        <v>50</v>
      </c>
      <c r="AI57" s="13" t="e">
        <f t="shared" si="11"/>
        <v>#REF!</v>
      </c>
    </row>
    <row r="58" ht="15" customHeight="1" spans="1:35">
      <c r="A58" s="21">
        <f t="shared" si="3"/>
        <v>57</v>
      </c>
      <c r="B58" s="22" t="s">
        <v>313</v>
      </c>
      <c r="C58" s="22" t="s">
        <v>45</v>
      </c>
      <c r="D58" s="22" t="s">
        <v>36</v>
      </c>
      <c r="E58" s="22" t="s">
        <v>314</v>
      </c>
      <c r="F58" s="22" t="s">
        <v>313</v>
      </c>
      <c r="G58" s="22" t="s">
        <v>313</v>
      </c>
      <c r="H58" s="22" t="s">
        <v>313</v>
      </c>
      <c r="I58" s="22" t="s">
        <v>313</v>
      </c>
      <c r="J58" s="22" t="s">
        <v>313</v>
      </c>
      <c r="K58" s="22" t="s">
        <v>124</v>
      </c>
      <c r="L58" s="22" t="s">
        <v>315</v>
      </c>
      <c r="M58" s="22" t="s">
        <v>316</v>
      </c>
      <c r="N58" s="22" t="e">
        <f>INDEX(#REF!,MATCH($K58,#REF!,0))</f>
        <v>#REF!</v>
      </c>
      <c r="O58" s="26"/>
      <c r="P58" s="25" t="str">
        <f t="shared" si="4"/>
        <v>小学语文第2考场</v>
      </c>
      <c r="Q58" s="26" t="s">
        <v>41</v>
      </c>
      <c r="R58" s="21">
        <v>53</v>
      </c>
      <c r="S58" s="21" t="s">
        <v>181</v>
      </c>
      <c r="T58" s="32" t="str">
        <f t="shared" si="5"/>
        <v>小学语文</v>
      </c>
      <c r="U58" s="32" t="str">
        <f>IFERROR(VLOOKUP(复审!T58,#REF!,2,FALSE),"无此科目")</f>
        <v>无此科目</v>
      </c>
      <c r="V58" s="21" t="str">
        <f t="shared" si="6"/>
        <v>无此科目053</v>
      </c>
      <c r="W58" s="21">
        <f t="shared" si="0"/>
        <v>53</v>
      </c>
      <c r="X58" s="21">
        <f t="shared" si="1"/>
        <v>1</v>
      </c>
      <c r="Y58" s="21">
        <f t="shared" si="7"/>
        <v>1</v>
      </c>
      <c r="Z5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8" s="13" t="str">
        <f t="shared" si="2"/>
        <v/>
      </c>
      <c r="AB58" s="13" t="str">
        <f t="shared" si="8"/>
        <v>Y</v>
      </c>
      <c r="AC58" s="13" t="str">
        <f t="shared" si="9"/>
        <v/>
      </c>
      <c r="AD58" s="13">
        <f t="shared" si="10"/>
        <v>1</v>
      </c>
      <c r="AE58" s="13" t="e">
        <f>IF(AND(VLOOKUP($T58,#REF!,2,0)=0,S58=""),"“错误请确认”",IF(VLOOKUP($T58,#REF!,2,0)=0,S58,VLOOKUP($T58,#REF!,2,0)))</f>
        <v>#REF!</v>
      </c>
      <c r="AF58" s="13" t="s">
        <v>317</v>
      </c>
      <c r="AG58" s="13" t="e">
        <f>IF(VLOOKUP(T58,#REF!,29,0)=0,VLOOKUP(T58,#REF!,23,0)&amp;RIGHT(S58,2),VLOOKUP(T58,#REF!,23,0)&amp;VLOOKUP(T58,#REF!,29,0))</f>
        <v>#REF!</v>
      </c>
      <c r="AH58" s="13" t="s">
        <v>128</v>
      </c>
      <c r="AI58" s="13" t="e">
        <f t="shared" si="11"/>
        <v>#REF!</v>
      </c>
    </row>
    <row r="59" ht="15" customHeight="1" spans="1:35">
      <c r="A59" s="21">
        <f t="shared" si="3"/>
        <v>58</v>
      </c>
      <c r="B59" s="22" t="s">
        <v>318</v>
      </c>
      <c r="C59" s="22" t="s">
        <v>45</v>
      </c>
      <c r="D59" s="22" t="s">
        <v>36</v>
      </c>
      <c r="E59" s="22" t="s">
        <v>319</v>
      </c>
      <c r="F59" s="22" t="s">
        <v>318</v>
      </c>
      <c r="G59" s="22" t="s">
        <v>318</v>
      </c>
      <c r="H59" s="22" t="s">
        <v>318</v>
      </c>
      <c r="I59" s="22" t="s">
        <v>318</v>
      </c>
      <c r="J59" s="22" t="s">
        <v>318</v>
      </c>
      <c r="K59" s="22" t="s">
        <v>124</v>
      </c>
      <c r="L59" s="22" t="s">
        <v>320</v>
      </c>
      <c r="M59" s="22" t="s">
        <v>321</v>
      </c>
      <c r="N59" s="22" t="e">
        <f>INDEX(#REF!,MATCH($K59,#REF!,0))</f>
        <v>#REF!</v>
      </c>
      <c r="O59" s="26"/>
      <c r="P59" s="25" t="str">
        <f t="shared" si="4"/>
        <v/>
      </c>
      <c r="Q59" s="26" t="s">
        <v>41</v>
      </c>
      <c r="R59" s="21"/>
      <c r="S59" s="21"/>
      <c r="T59" s="32" t="str">
        <f t="shared" si="5"/>
        <v>小学语文</v>
      </c>
      <c r="U59" s="32" t="str">
        <f>IFERROR(VLOOKUP(复审!T59,#REF!,2,FALSE),"无此科目")</f>
        <v>无此科目</v>
      </c>
      <c r="V59" s="21" t="str">
        <f t="shared" si="6"/>
        <v/>
      </c>
      <c r="W59" s="21">
        <f t="shared" si="0"/>
        <v>0</v>
      </c>
      <c r="X59" s="21">
        <f t="shared" si="1"/>
        <v>1</v>
      </c>
      <c r="Y59" s="21" t="str">
        <f t="shared" si="7"/>
        <v/>
      </c>
      <c r="Z5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9" s="13" t="str">
        <f t="shared" si="2"/>
        <v/>
      </c>
      <c r="AB59" s="13" t="str">
        <f t="shared" si="8"/>
        <v>N</v>
      </c>
      <c r="AC59" s="13">
        <f t="shared" si="9"/>
        <v>32</v>
      </c>
      <c r="AD59" s="13" t="str">
        <f t="shared" si="10"/>
        <v/>
      </c>
      <c r="AE59" s="13" t="e">
        <f>IF(AND(VLOOKUP($T59,#REF!,2,0)=0,S59=""),"“错误请确认”",IF(VLOOKUP($T59,#REF!,2,0)=0,S59,VLOOKUP($T59,#REF!,2,0)))</f>
        <v>#REF!</v>
      </c>
      <c r="AF59" s="13" t="s">
        <v>322</v>
      </c>
      <c r="AG59" s="13" t="e">
        <f>IF(VLOOKUP(T59,#REF!,29,0)=0,VLOOKUP(T59,#REF!,23,0)&amp;RIGHT(S59,2),VLOOKUP(T59,#REF!,23,0)&amp;VLOOKUP(T59,#REF!,29,0))</f>
        <v>#REF!</v>
      </c>
      <c r="AH59" s="13" t="s">
        <v>50</v>
      </c>
      <c r="AI59" s="13" t="e">
        <f t="shared" si="11"/>
        <v>#REF!</v>
      </c>
    </row>
    <row r="60" ht="15" customHeight="1" spans="1:35">
      <c r="A60" s="21">
        <f t="shared" si="3"/>
        <v>59</v>
      </c>
      <c r="B60" s="22" t="s">
        <v>323</v>
      </c>
      <c r="C60" s="22" t="s">
        <v>45</v>
      </c>
      <c r="D60" s="22" t="s">
        <v>36</v>
      </c>
      <c r="E60" s="22" t="s">
        <v>324</v>
      </c>
      <c r="F60" s="22" t="s">
        <v>323</v>
      </c>
      <c r="G60" s="22" t="s">
        <v>323</v>
      </c>
      <c r="H60" s="22" t="s">
        <v>323</v>
      </c>
      <c r="I60" s="22" t="s">
        <v>323</v>
      </c>
      <c r="J60" s="22" t="s">
        <v>323</v>
      </c>
      <c r="K60" s="22" t="s">
        <v>124</v>
      </c>
      <c r="L60" s="22" t="s">
        <v>325</v>
      </c>
      <c r="M60" s="22" t="s">
        <v>325</v>
      </c>
      <c r="N60" s="22" t="e">
        <f>INDEX(#REF!,MATCH($K60,#REF!,0))</f>
        <v>#REF!</v>
      </c>
      <c r="O60" s="26"/>
      <c r="P60" s="25" t="str">
        <f t="shared" si="4"/>
        <v/>
      </c>
      <c r="Q60" s="26" t="s">
        <v>41</v>
      </c>
      <c r="R60" s="21"/>
      <c r="S60" s="21"/>
      <c r="T60" s="32" t="str">
        <f t="shared" si="5"/>
        <v>小学语文</v>
      </c>
      <c r="U60" s="32" t="str">
        <f>IFERROR(VLOOKUP(复审!T60,#REF!,2,FALSE),"无此科目")</f>
        <v>无此科目</v>
      </c>
      <c r="V60" s="21" t="str">
        <f t="shared" si="6"/>
        <v/>
      </c>
      <c r="W60" s="21">
        <f t="shared" si="0"/>
        <v>0</v>
      </c>
      <c r="X60" s="21">
        <f t="shared" si="1"/>
        <v>1</v>
      </c>
      <c r="Y60" s="21" t="str">
        <f t="shared" si="7"/>
        <v/>
      </c>
      <c r="Z6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0" s="13" t="str">
        <f t="shared" si="2"/>
        <v/>
      </c>
      <c r="AB60" s="13" t="str">
        <f t="shared" si="8"/>
        <v>N</v>
      </c>
      <c r="AC60" s="13">
        <f t="shared" si="9"/>
        <v>33</v>
      </c>
      <c r="AD60" s="13" t="str">
        <f t="shared" si="10"/>
        <v/>
      </c>
      <c r="AE60" s="13" t="e">
        <f>IF(AND(VLOOKUP($T60,#REF!,2,0)=0,S60=""),"“错误请确认”",IF(VLOOKUP($T60,#REF!,2,0)=0,S60,VLOOKUP($T60,#REF!,2,0)))</f>
        <v>#REF!</v>
      </c>
      <c r="AF60" s="13" t="s">
        <v>326</v>
      </c>
      <c r="AG60" s="13" t="e">
        <f>IF(VLOOKUP(T60,#REF!,29,0)=0,VLOOKUP(T60,#REF!,23,0)&amp;RIGHT(S60,2),VLOOKUP(T60,#REF!,23,0)&amp;VLOOKUP(T60,#REF!,29,0))</f>
        <v>#REF!</v>
      </c>
      <c r="AH60" s="13" t="s">
        <v>50</v>
      </c>
      <c r="AI60" s="13" t="e">
        <f t="shared" si="11"/>
        <v>#REF!</v>
      </c>
    </row>
    <row r="61" ht="15" customHeight="1" spans="1:35">
      <c r="A61" s="21">
        <f t="shared" si="3"/>
        <v>60</v>
      </c>
      <c r="B61" s="22" t="s">
        <v>327</v>
      </c>
      <c r="C61" s="22" t="s">
        <v>45</v>
      </c>
      <c r="D61" s="22" t="s">
        <v>36</v>
      </c>
      <c r="E61" s="22" t="s">
        <v>328</v>
      </c>
      <c r="F61" s="22" t="s">
        <v>327</v>
      </c>
      <c r="G61" s="22" t="s">
        <v>327</v>
      </c>
      <c r="H61" s="22" t="s">
        <v>327</v>
      </c>
      <c r="I61" s="22" t="s">
        <v>327</v>
      </c>
      <c r="J61" s="22" t="s">
        <v>327</v>
      </c>
      <c r="K61" s="22" t="s">
        <v>124</v>
      </c>
      <c r="L61" s="22" t="s">
        <v>329</v>
      </c>
      <c r="M61" s="22" t="s">
        <v>329</v>
      </c>
      <c r="N61" s="22" t="e">
        <f>INDEX(#REF!,MATCH($K61,#REF!,0))</f>
        <v>#REF!</v>
      </c>
      <c r="O61" s="26"/>
      <c r="P61" s="25" t="str">
        <f t="shared" si="4"/>
        <v>小学语文第4考场</v>
      </c>
      <c r="Q61" s="26" t="s">
        <v>41</v>
      </c>
      <c r="R61" s="21">
        <v>93</v>
      </c>
      <c r="S61" s="21" t="s">
        <v>200</v>
      </c>
      <c r="T61" s="32" t="str">
        <f t="shared" si="5"/>
        <v>小学语文</v>
      </c>
      <c r="U61" s="32" t="str">
        <f>IFERROR(VLOOKUP(复审!T61,#REF!,2,FALSE),"无此科目")</f>
        <v>无此科目</v>
      </c>
      <c r="V61" s="21" t="str">
        <f t="shared" si="6"/>
        <v>无此科目093</v>
      </c>
      <c r="W61" s="21">
        <f t="shared" si="0"/>
        <v>93</v>
      </c>
      <c r="X61" s="21">
        <f t="shared" si="1"/>
        <v>1</v>
      </c>
      <c r="Y61" s="21">
        <f t="shared" si="7"/>
        <v>1</v>
      </c>
      <c r="Z6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1" s="13" t="str">
        <f t="shared" si="2"/>
        <v/>
      </c>
      <c r="AB61" s="13" t="str">
        <f t="shared" si="8"/>
        <v>Y</v>
      </c>
      <c r="AC61" s="13" t="str">
        <f t="shared" si="9"/>
        <v/>
      </c>
      <c r="AD61" s="13">
        <f t="shared" si="10"/>
        <v>1</v>
      </c>
      <c r="AE61" s="13" t="e">
        <f>IF(AND(VLOOKUP($T61,#REF!,2,0)=0,S61=""),"“错误请确认”",IF(VLOOKUP($T61,#REF!,2,0)=0,S61,VLOOKUP($T61,#REF!,2,0)))</f>
        <v>#REF!</v>
      </c>
      <c r="AF61" s="13" t="s">
        <v>330</v>
      </c>
      <c r="AG61" s="13" t="e">
        <f>IF(VLOOKUP(T61,#REF!,29,0)=0,VLOOKUP(T61,#REF!,23,0)&amp;RIGHT(S61,2),VLOOKUP(T61,#REF!,23,0)&amp;VLOOKUP(T61,#REF!,29,0))</f>
        <v>#REF!</v>
      </c>
      <c r="AH61" s="13" t="s">
        <v>124</v>
      </c>
      <c r="AI61" s="13" t="e">
        <f t="shared" si="11"/>
        <v>#REF!</v>
      </c>
    </row>
    <row r="62" ht="15" customHeight="1" spans="1:35">
      <c r="A62" s="21">
        <f t="shared" si="3"/>
        <v>61</v>
      </c>
      <c r="B62" s="22" t="s">
        <v>331</v>
      </c>
      <c r="C62" s="22" t="s">
        <v>35</v>
      </c>
      <c r="D62" s="22" t="s">
        <v>36</v>
      </c>
      <c r="E62" s="22" t="s">
        <v>332</v>
      </c>
      <c r="F62" s="22" t="s">
        <v>331</v>
      </c>
      <c r="G62" s="22" t="s">
        <v>331</v>
      </c>
      <c r="H62" s="22" t="s">
        <v>331</v>
      </c>
      <c r="I62" s="22" t="s">
        <v>331</v>
      </c>
      <c r="J62" s="22" t="s">
        <v>331</v>
      </c>
      <c r="K62" s="22" t="s">
        <v>124</v>
      </c>
      <c r="L62" s="22" t="s">
        <v>333</v>
      </c>
      <c r="M62" s="22" t="s">
        <v>333</v>
      </c>
      <c r="N62" s="22" t="e">
        <f>INDEX(#REF!,MATCH($K62,#REF!,0))</f>
        <v>#REF!</v>
      </c>
      <c r="O62" s="26"/>
      <c r="P62" s="25" t="str">
        <f t="shared" si="4"/>
        <v/>
      </c>
      <c r="Q62" s="26" t="s">
        <v>41</v>
      </c>
      <c r="R62" s="21"/>
      <c r="S62" s="21"/>
      <c r="T62" s="32" t="str">
        <f t="shared" si="5"/>
        <v>小学语文</v>
      </c>
      <c r="U62" s="32" t="str">
        <f>IFERROR(VLOOKUP(复审!T62,#REF!,2,FALSE),"无此科目")</f>
        <v>无此科目</v>
      </c>
      <c r="V62" s="21" t="str">
        <f t="shared" si="6"/>
        <v/>
      </c>
      <c r="W62" s="21">
        <f t="shared" si="0"/>
        <v>0</v>
      </c>
      <c r="X62" s="21">
        <f t="shared" si="1"/>
        <v>1</v>
      </c>
      <c r="Y62" s="21" t="str">
        <f t="shared" si="7"/>
        <v/>
      </c>
      <c r="Z6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2" s="13" t="str">
        <f t="shared" si="2"/>
        <v/>
      </c>
      <c r="AB62" s="13" t="str">
        <f t="shared" si="8"/>
        <v>N</v>
      </c>
      <c r="AC62" s="13">
        <f t="shared" si="9"/>
        <v>34</v>
      </c>
      <c r="AD62" s="13" t="str">
        <f t="shared" si="10"/>
        <v/>
      </c>
      <c r="AE62" s="13" t="e">
        <f>IF(AND(VLOOKUP($T62,#REF!,2,0)=0,S62=""),"“错误请确认”",IF(VLOOKUP($T62,#REF!,2,0)=0,S62,VLOOKUP($T62,#REF!,2,0)))</f>
        <v>#REF!</v>
      </c>
      <c r="AF62" s="13" t="s">
        <v>334</v>
      </c>
      <c r="AG62" s="13" t="e">
        <f>IF(VLOOKUP(T62,#REF!,29,0)=0,VLOOKUP(T62,#REF!,23,0)&amp;RIGHT(S62,2),VLOOKUP(T62,#REF!,23,0)&amp;VLOOKUP(T62,#REF!,29,0))</f>
        <v>#REF!</v>
      </c>
      <c r="AH62" s="13" t="s">
        <v>50</v>
      </c>
      <c r="AI62" s="13" t="e">
        <f t="shared" si="11"/>
        <v>#REF!</v>
      </c>
    </row>
    <row r="63" ht="15" customHeight="1" spans="1:35">
      <c r="A63" s="21">
        <f t="shared" si="3"/>
        <v>62</v>
      </c>
      <c r="B63" s="22" t="s">
        <v>335</v>
      </c>
      <c r="C63" s="22" t="s">
        <v>45</v>
      </c>
      <c r="D63" s="22" t="s">
        <v>36</v>
      </c>
      <c r="E63" s="22" t="s">
        <v>336</v>
      </c>
      <c r="F63" s="22" t="s">
        <v>335</v>
      </c>
      <c r="G63" s="22" t="s">
        <v>335</v>
      </c>
      <c r="H63" s="22" t="s">
        <v>335</v>
      </c>
      <c r="I63" s="22" t="s">
        <v>335</v>
      </c>
      <c r="J63" s="22" t="s">
        <v>335</v>
      </c>
      <c r="K63" s="22" t="s">
        <v>124</v>
      </c>
      <c r="L63" s="22" t="s">
        <v>337</v>
      </c>
      <c r="M63" s="22" t="s">
        <v>338</v>
      </c>
      <c r="N63" s="22" t="e">
        <f>INDEX(#REF!,MATCH($K63,#REF!,0))</f>
        <v>#REF!</v>
      </c>
      <c r="O63" s="26"/>
      <c r="P63" s="25" t="str">
        <f t="shared" si="4"/>
        <v>小学语文第7考场</v>
      </c>
      <c r="Q63" s="26" t="s">
        <v>41</v>
      </c>
      <c r="R63" s="21">
        <v>203</v>
      </c>
      <c r="S63" s="21" t="s">
        <v>175</v>
      </c>
      <c r="T63" s="32" t="str">
        <f t="shared" si="5"/>
        <v>小学语文</v>
      </c>
      <c r="U63" s="32" t="str">
        <f>IFERROR(VLOOKUP(复审!T63,#REF!,2,FALSE),"无此科目")</f>
        <v>无此科目</v>
      </c>
      <c r="V63" s="21" t="str">
        <f t="shared" si="6"/>
        <v>无此科目203</v>
      </c>
      <c r="W63" s="21">
        <f t="shared" si="0"/>
        <v>203</v>
      </c>
      <c r="X63" s="21">
        <f t="shared" si="1"/>
        <v>1</v>
      </c>
      <c r="Y63" s="21">
        <f t="shared" si="7"/>
        <v>1</v>
      </c>
      <c r="Z6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3" s="13" t="str">
        <f t="shared" si="2"/>
        <v/>
      </c>
      <c r="AB63" s="13" t="str">
        <f t="shared" si="8"/>
        <v>Y</v>
      </c>
      <c r="AC63" s="13" t="str">
        <f t="shared" si="9"/>
        <v/>
      </c>
      <c r="AD63" s="13">
        <f t="shared" si="10"/>
        <v>1</v>
      </c>
      <c r="AE63" s="13" t="e">
        <f>IF(AND(VLOOKUP($T63,#REF!,2,0)=0,S63=""),"“错误请确认”",IF(VLOOKUP($T63,#REF!,2,0)=0,S63,VLOOKUP($T63,#REF!,2,0)))</f>
        <v>#REF!</v>
      </c>
      <c r="AF63" s="13" t="s">
        <v>339</v>
      </c>
      <c r="AG63" s="13" t="e">
        <f>IF(VLOOKUP(T63,#REF!,29,0)=0,VLOOKUP(T63,#REF!,23,0)&amp;RIGHT(S63,2),VLOOKUP(T63,#REF!,23,0)&amp;VLOOKUP(T63,#REF!,29,0))</f>
        <v>#REF!</v>
      </c>
      <c r="AH63" s="13" t="s">
        <v>128</v>
      </c>
      <c r="AI63" s="13" t="e">
        <f t="shared" si="11"/>
        <v>#REF!</v>
      </c>
    </row>
    <row r="64" ht="15" customHeight="1" spans="1:35">
      <c r="A64" s="21">
        <f t="shared" si="3"/>
        <v>63</v>
      </c>
      <c r="B64" s="22" t="s">
        <v>340</v>
      </c>
      <c r="C64" s="22" t="s">
        <v>45</v>
      </c>
      <c r="D64" s="22" t="s">
        <v>36</v>
      </c>
      <c r="E64" s="22" t="s">
        <v>341</v>
      </c>
      <c r="F64" s="22" t="s">
        <v>340</v>
      </c>
      <c r="G64" s="22" t="s">
        <v>340</v>
      </c>
      <c r="H64" s="22" t="s">
        <v>340</v>
      </c>
      <c r="I64" s="22" t="s">
        <v>340</v>
      </c>
      <c r="J64" s="22" t="s">
        <v>340</v>
      </c>
      <c r="K64" s="22" t="s">
        <v>124</v>
      </c>
      <c r="L64" s="22" t="s">
        <v>342</v>
      </c>
      <c r="M64" s="22" t="s">
        <v>343</v>
      </c>
      <c r="N64" s="22" t="e">
        <f>INDEX(#REF!,MATCH($K64,#REF!,0))</f>
        <v>#REF!</v>
      </c>
      <c r="O64" s="26"/>
      <c r="P64" s="25" t="str">
        <f t="shared" si="4"/>
        <v/>
      </c>
      <c r="Q64" s="26" t="s">
        <v>41</v>
      </c>
      <c r="R64" s="21"/>
      <c r="S64" s="21"/>
      <c r="T64" s="32" t="str">
        <f t="shared" si="5"/>
        <v>小学语文</v>
      </c>
      <c r="U64" s="32" t="str">
        <f>IFERROR(VLOOKUP(复审!T64,#REF!,2,FALSE),"无此科目")</f>
        <v>无此科目</v>
      </c>
      <c r="V64" s="21" t="str">
        <f t="shared" si="6"/>
        <v/>
      </c>
      <c r="W64" s="21">
        <f t="shared" si="0"/>
        <v>0</v>
      </c>
      <c r="X64" s="21">
        <f t="shared" si="1"/>
        <v>1</v>
      </c>
      <c r="Y64" s="21" t="str">
        <f t="shared" si="7"/>
        <v/>
      </c>
      <c r="Z6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4" s="13" t="str">
        <f t="shared" si="2"/>
        <v/>
      </c>
      <c r="AB64" s="13" t="str">
        <f t="shared" si="8"/>
        <v>N</v>
      </c>
      <c r="AC64" s="13">
        <f t="shared" si="9"/>
        <v>35</v>
      </c>
      <c r="AD64" s="13" t="str">
        <f t="shared" si="10"/>
        <v/>
      </c>
      <c r="AE64" s="13" t="e">
        <f>IF(AND(VLOOKUP($T64,#REF!,2,0)=0,S64=""),"“错误请确认”",IF(VLOOKUP($T64,#REF!,2,0)=0,S64,VLOOKUP($T64,#REF!,2,0)))</f>
        <v>#REF!</v>
      </c>
      <c r="AF64" s="13" t="s">
        <v>344</v>
      </c>
      <c r="AG64" s="13" t="e">
        <f>IF(VLOOKUP(T64,#REF!,29,0)=0,VLOOKUP(T64,#REF!,23,0)&amp;RIGHT(S64,2),VLOOKUP(T64,#REF!,23,0)&amp;VLOOKUP(T64,#REF!,29,0))</f>
        <v>#REF!</v>
      </c>
      <c r="AH64" s="13" t="s">
        <v>50</v>
      </c>
      <c r="AI64" s="13" t="e">
        <f t="shared" si="11"/>
        <v>#REF!</v>
      </c>
    </row>
    <row r="65" ht="15" customHeight="1" spans="1:35">
      <c r="A65" s="21">
        <f t="shared" si="3"/>
        <v>64</v>
      </c>
      <c r="B65" s="22" t="s">
        <v>345</v>
      </c>
      <c r="C65" s="22" t="s">
        <v>45</v>
      </c>
      <c r="D65" s="22" t="s">
        <v>36</v>
      </c>
      <c r="E65" s="22" t="s">
        <v>346</v>
      </c>
      <c r="F65" s="22" t="s">
        <v>345</v>
      </c>
      <c r="G65" s="22" t="s">
        <v>345</v>
      </c>
      <c r="H65" s="22" t="s">
        <v>345</v>
      </c>
      <c r="I65" s="22" t="s">
        <v>345</v>
      </c>
      <c r="J65" s="22" t="s">
        <v>345</v>
      </c>
      <c r="K65" s="22" t="s">
        <v>124</v>
      </c>
      <c r="L65" s="22" t="s">
        <v>347</v>
      </c>
      <c r="M65" s="22" t="s">
        <v>347</v>
      </c>
      <c r="N65" s="22" t="e">
        <f>INDEX(#REF!,MATCH($K65,#REF!,0))</f>
        <v>#REF!</v>
      </c>
      <c r="O65" s="26"/>
      <c r="P65" s="25" t="str">
        <f t="shared" si="4"/>
        <v/>
      </c>
      <c r="Q65" s="26" t="s">
        <v>41</v>
      </c>
      <c r="R65" s="21"/>
      <c r="S65" s="21"/>
      <c r="T65" s="32" t="str">
        <f t="shared" si="5"/>
        <v>小学语文</v>
      </c>
      <c r="U65" s="32" t="str">
        <f>IFERROR(VLOOKUP(复审!T65,#REF!,2,FALSE),"无此科目")</f>
        <v>无此科目</v>
      </c>
      <c r="V65" s="21" t="str">
        <f t="shared" si="6"/>
        <v/>
      </c>
      <c r="W65" s="21">
        <f t="shared" si="0"/>
        <v>0</v>
      </c>
      <c r="X65" s="21">
        <f t="shared" si="1"/>
        <v>1</v>
      </c>
      <c r="Y65" s="21" t="str">
        <f t="shared" si="7"/>
        <v/>
      </c>
      <c r="Z6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5" s="13" t="str">
        <f t="shared" si="2"/>
        <v/>
      </c>
      <c r="AB65" s="13" t="str">
        <f t="shared" si="8"/>
        <v>N</v>
      </c>
      <c r="AC65" s="13">
        <f t="shared" si="9"/>
        <v>36</v>
      </c>
      <c r="AD65" s="13" t="str">
        <f t="shared" si="10"/>
        <v/>
      </c>
      <c r="AE65" s="13" t="e">
        <f>IF(AND(VLOOKUP($T65,#REF!,2,0)=0,S65=""),"“错误请确认”",IF(VLOOKUP($T65,#REF!,2,0)=0,S65,VLOOKUP($T65,#REF!,2,0)))</f>
        <v>#REF!</v>
      </c>
      <c r="AF65" s="13" t="s">
        <v>348</v>
      </c>
      <c r="AG65" s="13" t="e">
        <f>IF(VLOOKUP(T65,#REF!,29,0)=0,VLOOKUP(T65,#REF!,23,0)&amp;RIGHT(S65,2),VLOOKUP(T65,#REF!,23,0)&amp;VLOOKUP(T65,#REF!,29,0))</f>
        <v>#REF!</v>
      </c>
      <c r="AH65" s="13" t="s">
        <v>50</v>
      </c>
      <c r="AI65" s="13" t="e">
        <f t="shared" si="11"/>
        <v>#REF!</v>
      </c>
    </row>
    <row r="66" ht="15" customHeight="1" spans="1:35">
      <c r="A66" s="21">
        <f t="shared" si="3"/>
        <v>65</v>
      </c>
      <c r="B66" s="22" t="s">
        <v>349</v>
      </c>
      <c r="C66" s="22" t="s">
        <v>45</v>
      </c>
      <c r="D66" s="22" t="s">
        <v>36</v>
      </c>
      <c r="E66" s="22" t="s">
        <v>350</v>
      </c>
      <c r="F66" s="22" t="s">
        <v>349</v>
      </c>
      <c r="G66" s="22" t="s">
        <v>349</v>
      </c>
      <c r="H66" s="22" t="s">
        <v>349</v>
      </c>
      <c r="I66" s="22" t="s">
        <v>349</v>
      </c>
      <c r="J66" s="22" t="s">
        <v>349</v>
      </c>
      <c r="K66" s="22" t="s">
        <v>124</v>
      </c>
      <c r="L66" s="22" t="s">
        <v>351</v>
      </c>
      <c r="M66" s="22" t="s">
        <v>352</v>
      </c>
      <c r="N66" s="22" t="e">
        <f>INDEX(#REF!,MATCH($K66,#REF!,0))</f>
        <v>#REF!</v>
      </c>
      <c r="O66" s="26"/>
      <c r="P66" s="25" t="str">
        <f t="shared" si="4"/>
        <v>小学语文第9考场</v>
      </c>
      <c r="Q66" s="26" t="s">
        <v>41</v>
      </c>
      <c r="R66" s="21">
        <v>253</v>
      </c>
      <c r="S66" s="21" t="s">
        <v>126</v>
      </c>
      <c r="T66" s="32" t="str">
        <f t="shared" si="5"/>
        <v>小学语文</v>
      </c>
      <c r="U66" s="32" t="str">
        <f>IFERROR(VLOOKUP(复审!T66,#REF!,2,FALSE),"无此科目")</f>
        <v>无此科目</v>
      </c>
      <c r="V66" s="21" t="str">
        <f t="shared" si="6"/>
        <v>无此科目253</v>
      </c>
      <c r="W66" s="21">
        <f t="shared" ref="W66:W129" si="12">COUNTIFS($U$2:$U$1000,U66,$R$2:$R$1000,"&lt;="&amp;R66)</f>
        <v>253</v>
      </c>
      <c r="X66" s="21">
        <f t="shared" ref="X66:X129" si="13">IF(E66="","",COUNTIF($E$2:$E$1000,E66&amp;"*"))</f>
        <v>1</v>
      </c>
      <c r="Y66" s="21">
        <f t="shared" si="7"/>
        <v>1</v>
      </c>
      <c r="Z6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6" s="13" t="str">
        <f t="shared" ref="AA66:AA129" si="14">IF(OR(H66="硕士",H66="硕士在读",H66="硕士研究生",H66="研究生")=TRUE,"免考","")</f>
        <v/>
      </c>
      <c r="AB66" s="13" t="str">
        <f t="shared" si="8"/>
        <v>Y</v>
      </c>
      <c r="AC66" s="13" t="str">
        <f t="shared" si="9"/>
        <v/>
      </c>
      <c r="AD66" s="13">
        <f t="shared" si="10"/>
        <v>1</v>
      </c>
      <c r="AE66" s="13" t="e">
        <f>IF(AND(VLOOKUP($T66,#REF!,2,0)=0,S66=""),"“错误请确认”",IF(VLOOKUP($T66,#REF!,2,0)=0,S66,VLOOKUP($T66,#REF!,2,0)))</f>
        <v>#REF!</v>
      </c>
      <c r="AF66" s="13" t="s">
        <v>353</v>
      </c>
      <c r="AG66" s="13" t="e">
        <f>IF(VLOOKUP(T66,#REF!,29,0)=0,VLOOKUP(T66,#REF!,23,0)&amp;RIGHT(S66,2),VLOOKUP(T66,#REF!,23,0)&amp;VLOOKUP(T66,#REF!,29,0))</f>
        <v>#REF!</v>
      </c>
      <c r="AH66" s="13" t="s">
        <v>124</v>
      </c>
      <c r="AI66" s="13" t="e">
        <f t="shared" si="11"/>
        <v>#REF!</v>
      </c>
    </row>
    <row r="67" ht="15" customHeight="1" spans="1:35">
      <c r="A67" s="21">
        <f t="shared" ref="A67:A130" si="15">ROW()-1</f>
        <v>66</v>
      </c>
      <c r="B67" s="22" t="s">
        <v>354</v>
      </c>
      <c r="C67" s="22" t="s">
        <v>45</v>
      </c>
      <c r="D67" s="22" t="s">
        <v>36</v>
      </c>
      <c r="E67" s="22" t="s">
        <v>355</v>
      </c>
      <c r="F67" s="22" t="s">
        <v>354</v>
      </c>
      <c r="G67" s="22" t="s">
        <v>354</v>
      </c>
      <c r="H67" s="22" t="s">
        <v>354</v>
      </c>
      <c r="I67" s="22" t="s">
        <v>354</v>
      </c>
      <c r="J67" s="22" t="s">
        <v>354</v>
      </c>
      <c r="K67" s="22" t="s">
        <v>124</v>
      </c>
      <c r="L67" s="22" t="s">
        <v>356</v>
      </c>
      <c r="M67" s="22" t="s">
        <v>357</v>
      </c>
      <c r="N67" s="22" t="e">
        <f>INDEX(#REF!,MATCH($K67,#REF!,0))</f>
        <v>#REF!</v>
      </c>
      <c r="O67" s="27"/>
      <c r="P67" s="25" t="str">
        <f t="shared" ref="P67:P130" si="16">IF(W67=0,"",T67&amp;"第"&amp;ROUNDUP(W67/30,0)&amp;"考场")</f>
        <v/>
      </c>
      <c r="Q67" s="26" t="s">
        <v>41</v>
      </c>
      <c r="R67" s="21"/>
      <c r="S67" s="21"/>
      <c r="T67" s="32" t="str">
        <f t="shared" ref="T67:T130" si="17">LEFT(K67,20)</f>
        <v>小学语文</v>
      </c>
      <c r="U67" s="32" t="str">
        <f>IFERROR(VLOOKUP(复审!T67,#REF!,2,FALSE),"无此科目")</f>
        <v>无此科目</v>
      </c>
      <c r="V67" s="21" t="str">
        <f t="shared" ref="V67:V130" si="18">IF(R67="","",IF(W67&lt;=9,U67&amp;"00"&amp;W67,IF(W67&lt;=100,U67&amp;"0"&amp;W67,U67&amp;W67)))</f>
        <v/>
      </c>
      <c r="W67" s="21">
        <f t="shared" si="12"/>
        <v>0</v>
      </c>
      <c r="X67" s="21">
        <f t="shared" si="13"/>
        <v>1</v>
      </c>
      <c r="Y67" s="21" t="str">
        <f t="shared" ref="Y67:Y130" si="19">IF(OR(RIGHT(V67,1)=0,R67=""),"",COUNTIF($V$2:$V$961,V67))</f>
        <v/>
      </c>
      <c r="Z6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7" s="13" t="str">
        <f t="shared" si="14"/>
        <v/>
      </c>
      <c r="AB67" s="13" t="str">
        <f t="shared" ref="AB67:AB130" si="20">IF(B67="","",IF(R67&gt;=1,"Y","N"))</f>
        <v>N</v>
      </c>
      <c r="AC67" s="13">
        <f t="shared" ref="AC67:AC130" si="21">IF(OR(R67&gt;=1,B67=""),"",COUNTIFS($A$2:$A$961,"&lt;="&amp;A67,$A$2:$A$961,"&gt;="&amp;1,$AB$2:$AB$961,"N"))</f>
        <v>37</v>
      </c>
      <c r="AD67" s="13" t="str">
        <f t="shared" ref="AD67:AD130" si="22">IF(OR(RIGHT(V67,1)=0,R67=""),"",COUNTIF($R$2:$R$961,R67))</f>
        <v/>
      </c>
      <c r="AE67" s="13" t="e">
        <f>IF(AND(VLOOKUP($T67,#REF!,2,0)=0,S67=""),"“错误请确认”",IF(VLOOKUP($T67,#REF!,2,0)=0,S67,VLOOKUP($T67,#REF!,2,0)))</f>
        <v>#REF!</v>
      </c>
      <c r="AF67" s="13" t="s">
        <v>358</v>
      </c>
      <c r="AG67" s="13" t="e">
        <f>IF(VLOOKUP(T67,#REF!,29,0)=0,VLOOKUP(T67,#REF!,23,0)&amp;RIGHT(S67,2),VLOOKUP(T67,#REF!,23,0)&amp;VLOOKUP(T67,#REF!,29,0))</f>
        <v>#REF!</v>
      </c>
      <c r="AH67" s="13" t="s">
        <v>50</v>
      </c>
      <c r="AI67" s="13" t="e">
        <f t="shared" ref="AI67:AI130" si="23">LEFT(AE67,5)</f>
        <v>#REF!</v>
      </c>
    </row>
    <row r="68" ht="15" customHeight="1" spans="1:35">
      <c r="A68" s="21">
        <f t="shared" si="15"/>
        <v>67</v>
      </c>
      <c r="B68" s="22" t="s">
        <v>359</v>
      </c>
      <c r="C68" s="22" t="s">
        <v>45</v>
      </c>
      <c r="D68" s="22" t="s">
        <v>36</v>
      </c>
      <c r="E68" s="22" t="s">
        <v>360</v>
      </c>
      <c r="F68" s="22" t="s">
        <v>359</v>
      </c>
      <c r="G68" s="22" t="s">
        <v>359</v>
      </c>
      <c r="H68" s="22" t="s">
        <v>359</v>
      </c>
      <c r="I68" s="22" t="s">
        <v>359</v>
      </c>
      <c r="J68" s="22" t="s">
        <v>359</v>
      </c>
      <c r="K68" s="22" t="s">
        <v>124</v>
      </c>
      <c r="L68" s="22" t="s">
        <v>361</v>
      </c>
      <c r="M68" s="22" t="s">
        <v>362</v>
      </c>
      <c r="N68" s="22" t="e">
        <f>INDEX(#REF!,MATCH($K68,#REF!,0))</f>
        <v>#REF!</v>
      </c>
      <c r="O68" s="27"/>
      <c r="P68" s="25" t="str">
        <f t="shared" si="16"/>
        <v>小学语文第4考场</v>
      </c>
      <c r="Q68" s="26" t="s">
        <v>41</v>
      </c>
      <c r="R68" s="21">
        <v>100</v>
      </c>
      <c r="S68" s="21" t="s">
        <v>126</v>
      </c>
      <c r="T68" s="32" t="str">
        <f t="shared" si="17"/>
        <v>小学语文</v>
      </c>
      <c r="U68" s="32" t="str">
        <f>IFERROR(VLOOKUP(复审!T68,#REF!,2,FALSE),"无此科目")</f>
        <v>无此科目</v>
      </c>
      <c r="V68" s="21" t="str">
        <f t="shared" si="18"/>
        <v>无此科目0100</v>
      </c>
      <c r="W68" s="21">
        <f t="shared" si="12"/>
        <v>100</v>
      </c>
      <c r="X68" s="21">
        <f t="shared" si="13"/>
        <v>1</v>
      </c>
      <c r="Y68" s="21">
        <f t="shared" si="19"/>
        <v>1</v>
      </c>
      <c r="Z6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8" s="13" t="str">
        <f t="shared" si="14"/>
        <v/>
      </c>
      <c r="AB68" s="13" t="str">
        <f t="shared" si="20"/>
        <v>Y</v>
      </c>
      <c r="AC68" s="13" t="str">
        <f t="shared" si="21"/>
        <v/>
      </c>
      <c r="AD68" s="13">
        <f t="shared" si="22"/>
        <v>1</v>
      </c>
      <c r="AE68" s="13" t="e">
        <f>IF(AND(VLOOKUP($T68,#REF!,2,0)=0,S68=""),"“错误请确认”",IF(VLOOKUP($T68,#REF!,2,0)=0,S68,VLOOKUP($T68,#REF!,2,0)))</f>
        <v>#REF!</v>
      </c>
      <c r="AF68" s="13" t="s">
        <v>363</v>
      </c>
      <c r="AG68" s="13" t="e">
        <f>IF(VLOOKUP(T68,#REF!,29,0)=0,VLOOKUP(T68,#REF!,23,0)&amp;RIGHT(S68,2),VLOOKUP(T68,#REF!,23,0)&amp;VLOOKUP(T68,#REF!,29,0))</f>
        <v>#REF!</v>
      </c>
      <c r="AH68" s="13" t="s">
        <v>364</v>
      </c>
      <c r="AI68" s="13" t="e">
        <f t="shared" si="23"/>
        <v>#REF!</v>
      </c>
    </row>
    <row r="69" ht="15" customHeight="1" spans="1:35">
      <c r="A69" s="21">
        <f t="shared" si="15"/>
        <v>68</v>
      </c>
      <c r="B69" s="22" t="s">
        <v>365</v>
      </c>
      <c r="C69" s="22" t="s">
        <v>45</v>
      </c>
      <c r="D69" s="22" t="s">
        <v>36</v>
      </c>
      <c r="E69" s="22" t="s">
        <v>366</v>
      </c>
      <c r="F69" s="22" t="s">
        <v>365</v>
      </c>
      <c r="G69" s="22" t="s">
        <v>365</v>
      </c>
      <c r="H69" s="22" t="s">
        <v>365</v>
      </c>
      <c r="I69" s="22" t="s">
        <v>365</v>
      </c>
      <c r="J69" s="22" t="s">
        <v>365</v>
      </c>
      <c r="K69" s="22" t="s">
        <v>124</v>
      </c>
      <c r="L69" s="22" t="s">
        <v>367</v>
      </c>
      <c r="M69" s="22" t="s">
        <v>368</v>
      </c>
      <c r="N69" s="22" t="e">
        <f>INDEX(#REF!,MATCH($K69,#REF!,0))</f>
        <v>#REF!</v>
      </c>
      <c r="O69" s="26"/>
      <c r="P69" s="25" t="str">
        <f t="shared" si="16"/>
        <v>小学语文第11考场</v>
      </c>
      <c r="Q69" s="26" t="s">
        <v>41</v>
      </c>
      <c r="R69" s="21">
        <v>323</v>
      </c>
      <c r="S69" s="21" t="s">
        <v>150</v>
      </c>
      <c r="T69" s="32" t="str">
        <f t="shared" si="17"/>
        <v>小学语文</v>
      </c>
      <c r="U69" s="32" t="str">
        <f>IFERROR(VLOOKUP(复审!T69,#REF!,2,FALSE),"无此科目")</f>
        <v>无此科目</v>
      </c>
      <c r="V69" s="21" t="str">
        <f t="shared" si="18"/>
        <v>无此科目323</v>
      </c>
      <c r="W69" s="21">
        <f t="shared" si="12"/>
        <v>323</v>
      </c>
      <c r="X69" s="21">
        <f t="shared" si="13"/>
        <v>1</v>
      </c>
      <c r="Y69" s="21">
        <f t="shared" si="19"/>
        <v>1</v>
      </c>
      <c r="Z6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9" s="13" t="str">
        <f t="shared" si="14"/>
        <v/>
      </c>
      <c r="AB69" s="13" t="str">
        <f t="shared" si="20"/>
        <v>Y</v>
      </c>
      <c r="AC69" s="13" t="str">
        <f t="shared" si="21"/>
        <v/>
      </c>
      <c r="AD69" s="13">
        <f t="shared" si="22"/>
        <v>1</v>
      </c>
      <c r="AE69" s="13" t="e">
        <f>IF(AND(VLOOKUP($T69,#REF!,2,0)=0,S69=""),"“错误请确认”",IF(VLOOKUP($T69,#REF!,2,0)=0,S69,VLOOKUP($T69,#REF!,2,0)))</f>
        <v>#REF!</v>
      </c>
      <c r="AF69" s="13" t="s">
        <v>369</v>
      </c>
      <c r="AG69" s="13" t="e">
        <f>IF(VLOOKUP(T69,#REF!,29,0)=0,VLOOKUP(T69,#REF!,23,0)&amp;RIGHT(S69,2),VLOOKUP(T69,#REF!,23,0)&amp;VLOOKUP(T69,#REF!,29,0))</f>
        <v>#REF!</v>
      </c>
      <c r="AH69" s="13" t="s">
        <v>124</v>
      </c>
      <c r="AI69" s="13" t="e">
        <f t="shared" si="23"/>
        <v>#REF!</v>
      </c>
    </row>
    <row r="70" ht="15" customHeight="1" spans="1:35">
      <c r="A70" s="21">
        <f t="shared" si="15"/>
        <v>69</v>
      </c>
      <c r="B70" s="22" t="s">
        <v>370</v>
      </c>
      <c r="C70" s="22" t="s">
        <v>45</v>
      </c>
      <c r="D70" s="22" t="s">
        <v>36</v>
      </c>
      <c r="E70" s="22" t="s">
        <v>371</v>
      </c>
      <c r="F70" s="22" t="s">
        <v>370</v>
      </c>
      <c r="G70" s="22" t="s">
        <v>370</v>
      </c>
      <c r="H70" s="22" t="s">
        <v>370</v>
      </c>
      <c r="I70" s="22" t="s">
        <v>370</v>
      </c>
      <c r="J70" s="22" t="s">
        <v>370</v>
      </c>
      <c r="K70" s="22" t="s">
        <v>124</v>
      </c>
      <c r="L70" s="22" t="s">
        <v>372</v>
      </c>
      <c r="M70" s="22" t="s">
        <v>373</v>
      </c>
      <c r="N70" s="22" t="e">
        <f>INDEX(#REF!,MATCH($K70,#REF!,0))</f>
        <v>#REF!</v>
      </c>
      <c r="O70" s="26"/>
      <c r="P70" s="25" t="str">
        <f t="shared" si="16"/>
        <v/>
      </c>
      <c r="Q70" s="26" t="s">
        <v>41</v>
      </c>
      <c r="R70" s="21"/>
      <c r="S70" s="21"/>
      <c r="T70" s="32" t="str">
        <f t="shared" si="17"/>
        <v>小学语文</v>
      </c>
      <c r="U70" s="32" t="str">
        <f>IFERROR(VLOOKUP(复审!T70,#REF!,2,FALSE),"无此科目")</f>
        <v>无此科目</v>
      </c>
      <c r="V70" s="21" t="str">
        <f t="shared" si="18"/>
        <v/>
      </c>
      <c r="W70" s="21">
        <f t="shared" si="12"/>
        <v>0</v>
      </c>
      <c r="X70" s="21">
        <f t="shared" si="13"/>
        <v>1</v>
      </c>
      <c r="Y70" s="21" t="str">
        <f t="shared" si="19"/>
        <v/>
      </c>
      <c r="Z7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0" s="13" t="str">
        <f t="shared" si="14"/>
        <v/>
      </c>
      <c r="AB70" s="13" t="str">
        <f t="shared" si="20"/>
        <v>N</v>
      </c>
      <c r="AC70" s="13">
        <f t="shared" si="21"/>
        <v>38</v>
      </c>
      <c r="AD70" s="13" t="str">
        <f t="shared" si="22"/>
        <v/>
      </c>
      <c r="AE70" s="13" t="e">
        <f>IF(AND(VLOOKUP($T70,#REF!,2,0)=0,S70=""),"“错误请确认”",IF(VLOOKUP($T70,#REF!,2,0)=0,S70,VLOOKUP($T70,#REF!,2,0)))</f>
        <v>#REF!</v>
      </c>
      <c r="AF70" s="13" t="s">
        <v>374</v>
      </c>
      <c r="AG70" s="13" t="e">
        <f>IF(VLOOKUP(T70,#REF!,29,0)=0,VLOOKUP(T70,#REF!,23,0)&amp;RIGHT(S70,2),VLOOKUP(T70,#REF!,23,0)&amp;VLOOKUP(T70,#REF!,29,0))</f>
        <v>#REF!</v>
      </c>
      <c r="AH70" s="13" t="s">
        <v>50</v>
      </c>
      <c r="AI70" s="13" t="e">
        <f t="shared" si="23"/>
        <v>#REF!</v>
      </c>
    </row>
    <row r="71" ht="15" customHeight="1" spans="1:35">
      <c r="A71" s="21">
        <f t="shared" si="15"/>
        <v>70</v>
      </c>
      <c r="B71" s="22" t="s">
        <v>375</v>
      </c>
      <c r="C71" s="22" t="s">
        <v>45</v>
      </c>
      <c r="D71" s="22" t="s">
        <v>36</v>
      </c>
      <c r="E71" s="22" t="s">
        <v>376</v>
      </c>
      <c r="F71" s="22" t="s">
        <v>375</v>
      </c>
      <c r="G71" s="22" t="s">
        <v>375</v>
      </c>
      <c r="H71" s="22" t="s">
        <v>375</v>
      </c>
      <c r="I71" s="22" t="s">
        <v>375</v>
      </c>
      <c r="J71" s="22" t="s">
        <v>375</v>
      </c>
      <c r="K71" s="22" t="s">
        <v>124</v>
      </c>
      <c r="L71" s="22" t="s">
        <v>377</v>
      </c>
      <c r="M71" s="22" t="s">
        <v>377</v>
      </c>
      <c r="N71" s="22" t="e">
        <f>INDEX(#REF!,MATCH($K71,#REF!,0))</f>
        <v>#REF!</v>
      </c>
      <c r="O71" s="26"/>
      <c r="P71" s="25" t="str">
        <f t="shared" si="16"/>
        <v/>
      </c>
      <c r="Q71" s="26" t="s">
        <v>41</v>
      </c>
      <c r="R71" s="21"/>
      <c r="S71" s="21"/>
      <c r="T71" s="32" t="str">
        <f t="shared" si="17"/>
        <v>小学语文</v>
      </c>
      <c r="U71" s="32" t="str">
        <f>IFERROR(VLOOKUP(复审!T71,#REF!,2,FALSE),"无此科目")</f>
        <v>无此科目</v>
      </c>
      <c r="V71" s="21" t="str">
        <f t="shared" si="18"/>
        <v/>
      </c>
      <c r="W71" s="21">
        <f t="shared" si="12"/>
        <v>0</v>
      </c>
      <c r="X71" s="21">
        <f t="shared" si="13"/>
        <v>1</v>
      </c>
      <c r="Y71" s="21" t="str">
        <f t="shared" si="19"/>
        <v/>
      </c>
      <c r="Z7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1" s="13" t="str">
        <f t="shared" si="14"/>
        <v/>
      </c>
      <c r="AB71" s="13" t="str">
        <f t="shared" si="20"/>
        <v>N</v>
      </c>
      <c r="AC71" s="13">
        <f t="shared" si="21"/>
        <v>39</v>
      </c>
      <c r="AD71" s="13" t="str">
        <f t="shared" si="22"/>
        <v/>
      </c>
      <c r="AE71" s="13" t="e">
        <f>IF(AND(VLOOKUP($T71,#REF!,2,0)=0,S71=""),"“错误请确认”",IF(VLOOKUP($T71,#REF!,2,0)=0,S71,VLOOKUP($T71,#REF!,2,0)))</f>
        <v>#REF!</v>
      </c>
      <c r="AF71" s="13" t="s">
        <v>378</v>
      </c>
      <c r="AG71" s="13" t="e">
        <f>IF(VLOOKUP(T71,#REF!,29,0)=0,VLOOKUP(T71,#REF!,23,0)&amp;RIGHT(S71,2),VLOOKUP(T71,#REF!,23,0)&amp;VLOOKUP(T71,#REF!,29,0))</f>
        <v>#REF!</v>
      </c>
      <c r="AH71" s="13" t="s">
        <v>50</v>
      </c>
      <c r="AI71" s="13" t="e">
        <f t="shared" si="23"/>
        <v>#REF!</v>
      </c>
    </row>
    <row r="72" ht="15" customHeight="1" spans="1:35">
      <c r="A72" s="21">
        <f t="shared" si="15"/>
        <v>71</v>
      </c>
      <c r="B72" s="22" t="s">
        <v>379</v>
      </c>
      <c r="C72" s="22" t="s">
        <v>45</v>
      </c>
      <c r="D72" s="22" t="s">
        <v>36</v>
      </c>
      <c r="E72" s="22" t="s">
        <v>380</v>
      </c>
      <c r="F72" s="22" t="s">
        <v>379</v>
      </c>
      <c r="G72" s="22" t="s">
        <v>379</v>
      </c>
      <c r="H72" s="22" t="s">
        <v>379</v>
      </c>
      <c r="I72" s="22" t="s">
        <v>379</v>
      </c>
      <c r="J72" s="22" t="s">
        <v>379</v>
      </c>
      <c r="K72" s="22" t="s">
        <v>124</v>
      </c>
      <c r="L72" s="22" t="s">
        <v>381</v>
      </c>
      <c r="M72" s="22" t="s">
        <v>382</v>
      </c>
      <c r="N72" s="22" t="e">
        <f>INDEX(#REF!,MATCH($K72,#REF!,0))</f>
        <v>#REF!</v>
      </c>
      <c r="O72" s="26"/>
      <c r="P72" s="25" t="str">
        <f t="shared" si="16"/>
        <v/>
      </c>
      <c r="Q72" s="26" t="s">
        <v>41</v>
      </c>
      <c r="R72" s="21"/>
      <c r="S72" s="21"/>
      <c r="T72" s="32" t="str">
        <f t="shared" si="17"/>
        <v>小学语文</v>
      </c>
      <c r="U72" s="32" t="str">
        <f>IFERROR(VLOOKUP(复审!T72,#REF!,2,FALSE),"无此科目")</f>
        <v>无此科目</v>
      </c>
      <c r="V72" s="21" t="str">
        <f t="shared" si="18"/>
        <v/>
      </c>
      <c r="W72" s="21">
        <f t="shared" si="12"/>
        <v>0</v>
      </c>
      <c r="X72" s="21">
        <f t="shared" si="13"/>
        <v>1</v>
      </c>
      <c r="Y72" s="21" t="str">
        <f t="shared" si="19"/>
        <v/>
      </c>
      <c r="Z7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2" s="13" t="str">
        <f t="shared" si="14"/>
        <v/>
      </c>
      <c r="AB72" s="13" t="str">
        <f t="shared" si="20"/>
        <v>N</v>
      </c>
      <c r="AC72" s="13">
        <f t="shared" si="21"/>
        <v>40</v>
      </c>
      <c r="AD72" s="13" t="str">
        <f t="shared" si="22"/>
        <v/>
      </c>
      <c r="AE72" s="13" t="e">
        <f>IF(AND(VLOOKUP($T72,#REF!,2,0)=0,S72=""),"“错误请确认”",IF(VLOOKUP($T72,#REF!,2,0)=0,S72,VLOOKUP($T72,#REF!,2,0)))</f>
        <v>#REF!</v>
      </c>
      <c r="AF72" s="13" t="s">
        <v>383</v>
      </c>
      <c r="AG72" s="13" t="e">
        <f>IF(VLOOKUP(T72,#REF!,29,0)=0,VLOOKUP(T72,#REF!,23,0)&amp;RIGHT(S72,2),VLOOKUP(T72,#REF!,23,0)&amp;VLOOKUP(T72,#REF!,29,0))</f>
        <v>#REF!</v>
      </c>
      <c r="AH72" s="13" t="s">
        <v>50</v>
      </c>
      <c r="AI72" s="13" t="e">
        <f t="shared" si="23"/>
        <v>#REF!</v>
      </c>
    </row>
    <row r="73" ht="15" customHeight="1" spans="1:35">
      <c r="A73" s="21">
        <f t="shared" si="15"/>
        <v>72</v>
      </c>
      <c r="B73" s="22" t="s">
        <v>384</v>
      </c>
      <c r="C73" s="22" t="s">
        <v>45</v>
      </c>
      <c r="D73" s="22" t="s">
        <v>36</v>
      </c>
      <c r="E73" s="22" t="s">
        <v>385</v>
      </c>
      <c r="F73" s="22" t="s">
        <v>384</v>
      </c>
      <c r="G73" s="22" t="s">
        <v>384</v>
      </c>
      <c r="H73" s="22" t="s">
        <v>384</v>
      </c>
      <c r="I73" s="22" t="s">
        <v>384</v>
      </c>
      <c r="J73" s="22" t="s">
        <v>384</v>
      </c>
      <c r="K73" s="22" t="s">
        <v>124</v>
      </c>
      <c r="L73" s="22" t="s">
        <v>386</v>
      </c>
      <c r="M73" s="22" t="s">
        <v>387</v>
      </c>
      <c r="N73" s="22" t="e">
        <f>INDEX(#REF!,MATCH($K73,#REF!,0))</f>
        <v>#REF!</v>
      </c>
      <c r="O73" s="26"/>
      <c r="P73" s="25" t="str">
        <f t="shared" si="16"/>
        <v>小学语文第8考场</v>
      </c>
      <c r="Q73" s="26" t="s">
        <v>41</v>
      </c>
      <c r="R73" s="21">
        <v>234</v>
      </c>
      <c r="S73" s="21" t="s">
        <v>126</v>
      </c>
      <c r="T73" s="32" t="str">
        <f t="shared" si="17"/>
        <v>小学语文</v>
      </c>
      <c r="U73" s="32" t="str">
        <f>IFERROR(VLOOKUP(复审!T73,#REF!,2,FALSE),"无此科目")</f>
        <v>无此科目</v>
      </c>
      <c r="V73" s="21" t="str">
        <f t="shared" si="18"/>
        <v>无此科目234</v>
      </c>
      <c r="W73" s="21">
        <f t="shared" si="12"/>
        <v>234</v>
      </c>
      <c r="X73" s="21">
        <f t="shared" si="13"/>
        <v>1</v>
      </c>
      <c r="Y73" s="21">
        <f t="shared" si="19"/>
        <v>1</v>
      </c>
      <c r="Z7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3" s="13" t="str">
        <f t="shared" si="14"/>
        <v/>
      </c>
      <c r="AB73" s="13" t="str">
        <f t="shared" si="20"/>
        <v>Y</v>
      </c>
      <c r="AC73" s="13" t="str">
        <f t="shared" si="21"/>
        <v/>
      </c>
      <c r="AD73" s="13">
        <f t="shared" si="22"/>
        <v>1</v>
      </c>
      <c r="AE73" s="13" t="e">
        <f>IF(AND(VLOOKUP($T73,#REF!,2,0)=0,S73=""),"“错误请确认”",IF(VLOOKUP($T73,#REF!,2,0)=0,S73,VLOOKUP($T73,#REF!,2,0)))</f>
        <v>#REF!</v>
      </c>
      <c r="AF73" s="13" t="s">
        <v>388</v>
      </c>
      <c r="AG73" s="13" t="e">
        <f>IF(VLOOKUP(T73,#REF!,29,0)=0,VLOOKUP(T73,#REF!,23,0)&amp;RIGHT(S73,2),VLOOKUP(T73,#REF!,23,0)&amp;VLOOKUP(T73,#REF!,29,0))</f>
        <v>#REF!</v>
      </c>
      <c r="AH73" s="13" t="s">
        <v>124</v>
      </c>
      <c r="AI73" s="13" t="e">
        <f t="shared" si="23"/>
        <v>#REF!</v>
      </c>
    </row>
    <row r="74" ht="15" customHeight="1" spans="1:35">
      <c r="A74" s="21">
        <f t="shared" si="15"/>
        <v>73</v>
      </c>
      <c r="B74" s="22" t="s">
        <v>389</v>
      </c>
      <c r="C74" s="22" t="s">
        <v>45</v>
      </c>
      <c r="D74" s="22" t="s">
        <v>36</v>
      </c>
      <c r="E74" s="22" t="s">
        <v>390</v>
      </c>
      <c r="F74" s="22" t="s">
        <v>389</v>
      </c>
      <c r="G74" s="22" t="s">
        <v>389</v>
      </c>
      <c r="H74" s="22" t="s">
        <v>389</v>
      </c>
      <c r="I74" s="22" t="s">
        <v>389</v>
      </c>
      <c r="J74" s="22" t="s">
        <v>389</v>
      </c>
      <c r="K74" s="22" t="s">
        <v>124</v>
      </c>
      <c r="L74" s="22" t="s">
        <v>391</v>
      </c>
      <c r="M74" s="22" t="s">
        <v>392</v>
      </c>
      <c r="N74" s="22" t="e">
        <f>INDEX(#REF!,MATCH($K74,#REF!,0))</f>
        <v>#REF!</v>
      </c>
      <c r="O74" s="26"/>
      <c r="P74" s="25" t="str">
        <f t="shared" si="16"/>
        <v>小学语文第5考场</v>
      </c>
      <c r="Q74" s="26" t="s">
        <v>41</v>
      </c>
      <c r="R74" s="21">
        <v>150</v>
      </c>
      <c r="S74" s="21" t="s">
        <v>181</v>
      </c>
      <c r="T74" s="32" t="str">
        <f t="shared" si="17"/>
        <v>小学语文</v>
      </c>
      <c r="U74" s="32" t="str">
        <f>IFERROR(VLOOKUP(复审!T74,#REF!,2,FALSE),"无此科目")</f>
        <v>无此科目</v>
      </c>
      <c r="V74" s="21" t="str">
        <f t="shared" si="18"/>
        <v>无此科目150</v>
      </c>
      <c r="W74" s="21">
        <f t="shared" si="12"/>
        <v>150</v>
      </c>
      <c r="X74" s="21">
        <f t="shared" si="13"/>
        <v>1</v>
      </c>
      <c r="Y74" s="21">
        <f t="shared" si="19"/>
        <v>1</v>
      </c>
      <c r="Z7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4" s="13" t="str">
        <f t="shared" si="14"/>
        <v/>
      </c>
      <c r="AB74" s="13" t="str">
        <f t="shared" si="20"/>
        <v>Y</v>
      </c>
      <c r="AC74" s="13" t="str">
        <f t="shared" si="21"/>
        <v/>
      </c>
      <c r="AD74" s="13">
        <f t="shared" si="22"/>
        <v>1</v>
      </c>
      <c r="AE74" s="13" t="e">
        <f>IF(AND(VLOOKUP($T74,#REF!,2,0)=0,S74=""),"“错误请确认”",IF(VLOOKUP($T74,#REF!,2,0)=0,S74,VLOOKUP($T74,#REF!,2,0)))</f>
        <v>#REF!</v>
      </c>
      <c r="AF74" s="13" t="s">
        <v>393</v>
      </c>
      <c r="AG74" s="13" t="e">
        <f>IF(VLOOKUP(T74,#REF!,29,0)=0,VLOOKUP(T74,#REF!,23,0)&amp;RIGHT(S74,2),VLOOKUP(T74,#REF!,23,0)&amp;VLOOKUP(T74,#REF!,29,0))</f>
        <v>#REF!</v>
      </c>
      <c r="AH74" s="13" t="s">
        <v>128</v>
      </c>
      <c r="AI74" s="13" t="e">
        <f t="shared" si="23"/>
        <v>#REF!</v>
      </c>
    </row>
    <row r="75" ht="15" customHeight="1" spans="1:35">
      <c r="A75" s="21">
        <f t="shared" si="15"/>
        <v>74</v>
      </c>
      <c r="B75" s="22" t="s">
        <v>394</v>
      </c>
      <c r="C75" s="22" t="s">
        <v>45</v>
      </c>
      <c r="D75" s="22" t="s">
        <v>36</v>
      </c>
      <c r="E75" s="22" t="s">
        <v>395</v>
      </c>
      <c r="F75" s="22" t="s">
        <v>394</v>
      </c>
      <c r="G75" s="22" t="s">
        <v>394</v>
      </c>
      <c r="H75" s="22" t="s">
        <v>394</v>
      </c>
      <c r="I75" s="22" t="s">
        <v>394</v>
      </c>
      <c r="J75" s="22" t="s">
        <v>394</v>
      </c>
      <c r="K75" s="22" t="s">
        <v>124</v>
      </c>
      <c r="L75" s="22" t="s">
        <v>396</v>
      </c>
      <c r="M75" s="22" t="s">
        <v>396</v>
      </c>
      <c r="N75" s="22" t="e">
        <f>INDEX(#REF!,MATCH($K75,#REF!,0))</f>
        <v>#REF!</v>
      </c>
      <c r="O75" s="23"/>
      <c r="P75" s="25" t="str">
        <f t="shared" si="16"/>
        <v/>
      </c>
      <c r="Q75" s="26" t="s">
        <v>41</v>
      </c>
      <c r="R75" s="21"/>
      <c r="S75" s="21"/>
      <c r="T75" s="32" t="str">
        <f t="shared" si="17"/>
        <v>小学语文</v>
      </c>
      <c r="U75" s="32" t="str">
        <f>IFERROR(VLOOKUP(复审!T75,#REF!,2,FALSE),"无此科目")</f>
        <v>无此科目</v>
      </c>
      <c r="V75" s="21" t="str">
        <f t="shared" si="18"/>
        <v/>
      </c>
      <c r="W75" s="21">
        <f t="shared" si="12"/>
        <v>0</v>
      </c>
      <c r="X75" s="21">
        <f t="shared" si="13"/>
        <v>1</v>
      </c>
      <c r="Y75" s="21" t="str">
        <f t="shared" si="19"/>
        <v/>
      </c>
      <c r="Z7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5" s="13" t="str">
        <f t="shared" si="14"/>
        <v/>
      </c>
      <c r="AB75" s="13" t="str">
        <f t="shared" si="20"/>
        <v>N</v>
      </c>
      <c r="AC75" s="13">
        <f t="shared" si="21"/>
        <v>41</v>
      </c>
      <c r="AD75" s="13" t="str">
        <f t="shared" si="22"/>
        <v/>
      </c>
      <c r="AE75" s="13" t="e">
        <f>IF(AND(VLOOKUP($T75,#REF!,2,0)=0,S75=""),"“错误请确认”",IF(VLOOKUP($T75,#REF!,2,0)=0,S75,VLOOKUP($T75,#REF!,2,0)))</f>
        <v>#REF!</v>
      </c>
      <c r="AF75" s="13" t="s">
        <v>397</v>
      </c>
      <c r="AG75" s="13" t="e">
        <f>IF(VLOOKUP(T75,#REF!,29,0)=0,VLOOKUP(T75,#REF!,23,0)&amp;RIGHT(S75,2),VLOOKUP(T75,#REF!,23,0)&amp;VLOOKUP(T75,#REF!,29,0))</f>
        <v>#REF!</v>
      </c>
      <c r="AH75" s="13" t="s">
        <v>50</v>
      </c>
      <c r="AI75" s="13" t="e">
        <f t="shared" si="23"/>
        <v>#REF!</v>
      </c>
    </row>
    <row r="76" ht="15" customHeight="1" spans="1:35">
      <c r="A76" s="21">
        <f t="shared" si="15"/>
        <v>75</v>
      </c>
      <c r="B76" s="22" t="s">
        <v>398</v>
      </c>
      <c r="C76" s="22" t="s">
        <v>45</v>
      </c>
      <c r="D76" s="22" t="s">
        <v>36</v>
      </c>
      <c r="E76" s="22" t="s">
        <v>399</v>
      </c>
      <c r="F76" s="22" t="s">
        <v>398</v>
      </c>
      <c r="G76" s="22" t="s">
        <v>398</v>
      </c>
      <c r="H76" s="22" t="s">
        <v>398</v>
      </c>
      <c r="I76" s="22" t="s">
        <v>398</v>
      </c>
      <c r="J76" s="22" t="s">
        <v>398</v>
      </c>
      <c r="K76" s="22" t="s">
        <v>124</v>
      </c>
      <c r="L76" s="22" t="s">
        <v>400</v>
      </c>
      <c r="M76" s="22" t="s">
        <v>401</v>
      </c>
      <c r="N76" s="22" t="e">
        <f>INDEX(#REF!,MATCH($K76,#REF!,0))</f>
        <v>#REF!</v>
      </c>
      <c r="O76" s="23"/>
      <c r="P76" s="25" t="str">
        <f t="shared" si="16"/>
        <v/>
      </c>
      <c r="Q76" s="26" t="s">
        <v>41</v>
      </c>
      <c r="R76" s="21"/>
      <c r="S76" s="21"/>
      <c r="T76" s="32" t="str">
        <f t="shared" si="17"/>
        <v>小学语文</v>
      </c>
      <c r="U76" s="32" t="str">
        <f>IFERROR(VLOOKUP(复审!T76,#REF!,2,FALSE),"无此科目")</f>
        <v>无此科目</v>
      </c>
      <c r="V76" s="21" t="str">
        <f t="shared" si="18"/>
        <v/>
      </c>
      <c r="W76" s="21">
        <f t="shared" si="12"/>
        <v>0</v>
      </c>
      <c r="X76" s="21">
        <f t="shared" si="13"/>
        <v>1</v>
      </c>
      <c r="Y76" s="21" t="str">
        <f t="shared" si="19"/>
        <v/>
      </c>
      <c r="Z7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6" s="13" t="str">
        <f t="shared" si="14"/>
        <v/>
      </c>
      <c r="AB76" s="13" t="str">
        <f t="shared" si="20"/>
        <v>N</v>
      </c>
      <c r="AC76" s="13">
        <f t="shared" si="21"/>
        <v>42</v>
      </c>
      <c r="AD76" s="13" t="str">
        <f t="shared" si="22"/>
        <v/>
      </c>
      <c r="AE76" s="13" t="e">
        <f>IF(AND(VLOOKUP($T76,#REF!,2,0)=0,S76=""),"“错误请确认”",IF(VLOOKUP($T76,#REF!,2,0)=0,S76,VLOOKUP($T76,#REF!,2,0)))</f>
        <v>#REF!</v>
      </c>
      <c r="AF76" s="13" t="s">
        <v>402</v>
      </c>
      <c r="AG76" s="13" t="e">
        <f>IF(VLOOKUP(T76,#REF!,29,0)=0,VLOOKUP(T76,#REF!,23,0)&amp;RIGHT(S76,2),VLOOKUP(T76,#REF!,23,0)&amp;VLOOKUP(T76,#REF!,29,0))</f>
        <v>#REF!</v>
      </c>
      <c r="AH76" s="13" t="s">
        <v>50</v>
      </c>
      <c r="AI76" s="13" t="e">
        <f t="shared" si="23"/>
        <v>#REF!</v>
      </c>
    </row>
    <row r="77" ht="15" customHeight="1" spans="1:35">
      <c r="A77" s="21">
        <f t="shared" si="15"/>
        <v>76</v>
      </c>
      <c r="B77" s="22" t="s">
        <v>403</v>
      </c>
      <c r="C77" s="22" t="s">
        <v>45</v>
      </c>
      <c r="D77" s="22" t="s">
        <v>36</v>
      </c>
      <c r="E77" s="22" t="s">
        <v>404</v>
      </c>
      <c r="F77" s="22" t="s">
        <v>403</v>
      </c>
      <c r="G77" s="22" t="s">
        <v>403</v>
      </c>
      <c r="H77" s="22" t="s">
        <v>403</v>
      </c>
      <c r="I77" s="22" t="s">
        <v>403</v>
      </c>
      <c r="J77" s="22" t="s">
        <v>403</v>
      </c>
      <c r="K77" s="22" t="s">
        <v>124</v>
      </c>
      <c r="L77" s="22" t="s">
        <v>405</v>
      </c>
      <c r="M77" s="22" t="s">
        <v>405</v>
      </c>
      <c r="N77" s="22" t="e">
        <f>INDEX(#REF!,MATCH($K77,#REF!,0))</f>
        <v>#REF!</v>
      </c>
      <c r="O77" s="26"/>
      <c r="P77" s="25" t="str">
        <f t="shared" si="16"/>
        <v/>
      </c>
      <c r="Q77" s="26" t="s">
        <v>41</v>
      </c>
      <c r="R77" s="21"/>
      <c r="S77" s="21"/>
      <c r="T77" s="32" t="str">
        <f t="shared" si="17"/>
        <v>小学语文</v>
      </c>
      <c r="U77" s="32" t="str">
        <f>IFERROR(VLOOKUP(复审!T77,#REF!,2,FALSE),"无此科目")</f>
        <v>无此科目</v>
      </c>
      <c r="V77" s="21" t="str">
        <f t="shared" si="18"/>
        <v/>
      </c>
      <c r="W77" s="21">
        <f t="shared" si="12"/>
        <v>0</v>
      </c>
      <c r="X77" s="21">
        <f t="shared" si="13"/>
        <v>1</v>
      </c>
      <c r="Y77" s="21" t="str">
        <f t="shared" si="19"/>
        <v/>
      </c>
      <c r="Z7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7" s="13" t="str">
        <f t="shared" si="14"/>
        <v/>
      </c>
      <c r="AB77" s="13" t="str">
        <f t="shared" si="20"/>
        <v>N</v>
      </c>
      <c r="AC77" s="13">
        <f t="shared" si="21"/>
        <v>43</v>
      </c>
      <c r="AD77" s="13" t="str">
        <f t="shared" si="22"/>
        <v/>
      </c>
      <c r="AE77" s="13" t="e">
        <f>IF(AND(VLOOKUP($T77,#REF!,2,0)=0,S77=""),"“错误请确认”",IF(VLOOKUP($T77,#REF!,2,0)=0,S77,VLOOKUP($T77,#REF!,2,0)))</f>
        <v>#REF!</v>
      </c>
      <c r="AF77" s="13" t="s">
        <v>406</v>
      </c>
      <c r="AG77" s="13" t="e">
        <f>IF(VLOOKUP(T77,#REF!,29,0)=0,VLOOKUP(T77,#REF!,23,0)&amp;RIGHT(S77,2),VLOOKUP(T77,#REF!,23,0)&amp;VLOOKUP(T77,#REF!,29,0))</f>
        <v>#REF!</v>
      </c>
      <c r="AH77" s="13" t="s">
        <v>50</v>
      </c>
      <c r="AI77" s="13" t="e">
        <f t="shared" si="23"/>
        <v>#REF!</v>
      </c>
    </row>
    <row r="78" ht="15" customHeight="1" spans="1:35">
      <c r="A78" s="21">
        <f t="shared" si="15"/>
        <v>77</v>
      </c>
      <c r="B78" s="22" t="s">
        <v>407</v>
      </c>
      <c r="C78" s="22" t="s">
        <v>45</v>
      </c>
      <c r="D78" s="22" t="s">
        <v>36</v>
      </c>
      <c r="E78" s="22" t="s">
        <v>408</v>
      </c>
      <c r="F78" s="22" t="s">
        <v>407</v>
      </c>
      <c r="G78" s="22" t="s">
        <v>407</v>
      </c>
      <c r="H78" s="22" t="s">
        <v>407</v>
      </c>
      <c r="I78" s="22" t="s">
        <v>407</v>
      </c>
      <c r="J78" s="22" t="s">
        <v>407</v>
      </c>
      <c r="K78" s="22" t="s">
        <v>124</v>
      </c>
      <c r="L78" s="22" t="s">
        <v>409</v>
      </c>
      <c r="M78" s="22" t="s">
        <v>409</v>
      </c>
      <c r="N78" s="22" t="e">
        <f>INDEX(#REF!,MATCH($K78,#REF!,0))</f>
        <v>#REF!</v>
      </c>
      <c r="O78" s="26"/>
      <c r="P78" s="25" t="str">
        <f t="shared" si="16"/>
        <v/>
      </c>
      <c r="Q78" s="26" t="s">
        <v>41</v>
      </c>
      <c r="R78" s="21"/>
      <c r="S78" s="21"/>
      <c r="T78" s="32" t="str">
        <f t="shared" si="17"/>
        <v>小学语文</v>
      </c>
      <c r="U78" s="32" t="str">
        <f>IFERROR(VLOOKUP(复审!T78,#REF!,2,FALSE),"无此科目")</f>
        <v>无此科目</v>
      </c>
      <c r="V78" s="21" t="str">
        <f t="shared" si="18"/>
        <v/>
      </c>
      <c r="W78" s="21">
        <f t="shared" si="12"/>
        <v>0</v>
      </c>
      <c r="X78" s="21">
        <f t="shared" si="13"/>
        <v>1</v>
      </c>
      <c r="Y78" s="21" t="str">
        <f t="shared" si="19"/>
        <v/>
      </c>
      <c r="Z7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8" s="13" t="str">
        <f t="shared" si="14"/>
        <v/>
      </c>
      <c r="AB78" s="13" t="str">
        <f t="shared" si="20"/>
        <v>N</v>
      </c>
      <c r="AC78" s="13">
        <f t="shared" si="21"/>
        <v>44</v>
      </c>
      <c r="AD78" s="13" t="str">
        <f t="shared" si="22"/>
        <v/>
      </c>
      <c r="AE78" s="13" t="e">
        <f>IF(AND(VLOOKUP($T78,#REF!,2,0)=0,S78=""),"“错误请确认”",IF(VLOOKUP($T78,#REF!,2,0)=0,S78,VLOOKUP($T78,#REF!,2,0)))</f>
        <v>#REF!</v>
      </c>
      <c r="AF78" s="13" t="s">
        <v>410</v>
      </c>
      <c r="AG78" s="13" t="e">
        <f>IF(VLOOKUP(T78,#REF!,29,0)=0,VLOOKUP(T78,#REF!,23,0)&amp;RIGHT(S78,2),VLOOKUP(T78,#REF!,23,0)&amp;VLOOKUP(T78,#REF!,29,0))</f>
        <v>#REF!</v>
      </c>
      <c r="AH78" s="13" t="s">
        <v>50</v>
      </c>
      <c r="AI78" s="13" t="e">
        <f t="shared" si="23"/>
        <v>#REF!</v>
      </c>
    </row>
    <row r="79" ht="15" customHeight="1" spans="1:35">
      <c r="A79" s="21">
        <f t="shared" si="15"/>
        <v>78</v>
      </c>
      <c r="B79" s="22" t="s">
        <v>411</v>
      </c>
      <c r="C79" s="22" t="s">
        <v>45</v>
      </c>
      <c r="D79" s="22" t="s">
        <v>36</v>
      </c>
      <c r="E79" s="22" t="s">
        <v>412</v>
      </c>
      <c r="F79" s="22" t="s">
        <v>411</v>
      </c>
      <c r="G79" s="22" t="s">
        <v>411</v>
      </c>
      <c r="H79" s="22" t="s">
        <v>411</v>
      </c>
      <c r="I79" s="22" t="s">
        <v>411</v>
      </c>
      <c r="J79" s="22" t="s">
        <v>411</v>
      </c>
      <c r="K79" s="22" t="s">
        <v>124</v>
      </c>
      <c r="L79" s="22" t="s">
        <v>413</v>
      </c>
      <c r="M79" s="22" t="s">
        <v>413</v>
      </c>
      <c r="N79" s="22" t="e">
        <f>INDEX(#REF!,MATCH($K79,#REF!,0))</f>
        <v>#REF!</v>
      </c>
      <c r="O79" s="26"/>
      <c r="P79" s="25" t="str">
        <f t="shared" si="16"/>
        <v/>
      </c>
      <c r="Q79" s="26" t="s">
        <v>41</v>
      </c>
      <c r="R79" s="21"/>
      <c r="S79" s="21"/>
      <c r="T79" s="32" t="str">
        <f t="shared" si="17"/>
        <v>小学语文</v>
      </c>
      <c r="U79" s="32" t="str">
        <f>IFERROR(VLOOKUP(复审!T79,#REF!,2,FALSE),"无此科目")</f>
        <v>无此科目</v>
      </c>
      <c r="V79" s="21" t="str">
        <f t="shared" si="18"/>
        <v/>
      </c>
      <c r="W79" s="21">
        <f t="shared" si="12"/>
        <v>0</v>
      </c>
      <c r="X79" s="21">
        <f t="shared" si="13"/>
        <v>1</v>
      </c>
      <c r="Y79" s="21" t="str">
        <f t="shared" si="19"/>
        <v/>
      </c>
      <c r="Z7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9" s="13" t="str">
        <f t="shared" si="14"/>
        <v/>
      </c>
      <c r="AB79" s="13" t="str">
        <f t="shared" si="20"/>
        <v>N</v>
      </c>
      <c r="AC79" s="13">
        <f t="shared" si="21"/>
        <v>45</v>
      </c>
      <c r="AD79" s="13" t="str">
        <f t="shared" si="22"/>
        <v/>
      </c>
      <c r="AE79" s="13" t="e">
        <f>IF(AND(VLOOKUP($T79,#REF!,2,0)=0,S79=""),"“错误请确认”",IF(VLOOKUP($T79,#REF!,2,0)=0,S79,VLOOKUP($T79,#REF!,2,0)))</f>
        <v>#REF!</v>
      </c>
      <c r="AF79" s="13" t="s">
        <v>414</v>
      </c>
      <c r="AG79" s="13" t="e">
        <f>IF(VLOOKUP(T79,#REF!,29,0)=0,VLOOKUP(T79,#REF!,23,0)&amp;RIGHT(S79,2),VLOOKUP(T79,#REF!,23,0)&amp;VLOOKUP(T79,#REF!,29,0))</f>
        <v>#REF!</v>
      </c>
      <c r="AH79" s="13" t="s">
        <v>50</v>
      </c>
      <c r="AI79" s="13" t="e">
        <f t="shared" si="23"/>
        <v>#REF!</v>
      </c>
    </row>
    <row r="80" ht="15" customHeight="1" spans="1:35">
      <c r="A80" s="21">
        <f t="shared" si="15"/>
        <v>79</v>
      </c>
      <c r="B80" s="22" t="s">
        <v>415</v>
      </c>
      <c r="C80" s="22" t="s">
        <v>45</v>
      </c>
      <c r="D80" s="22" t="s">
        <v>36</v>
      </c>
      <c r="E80" s="22" t="s">
        <v>416</v>
      </c>
      <c r="F80" s="22" t="s">
        <v>415</v>
      </c>
      <c r="G80" s="22" t="s">
        <v>415</v>
      </c>
      <c r="H80" s="22" t="s">
        <v>415</v>
      </c>
      <c r="I80" s="22" t="s">
        <v>415</v>
      </c>
      <c r="J80" s="22" t="s">
        <v>415</v>
      </c>
      <c r="K80" s="22" t="s">
        <v>124</v>
      </c>
      <c r="L80" s="22" t="s">
        <v>417</v>
      </c>
      <c r="M80" s="22" t="s">
        <v>418</v>
      </c>
      <c r="N80" s="22" t="e">
        <f>INDEX(#REF!,MATCH($K80,#REF!,0))</f>
        <v>#REF!</v>
      </c>
      <c r="O80" s="26"/>
      <c r="P80" s="25" t="str">
        <f t="shared" si="16"/>
        <v>小学语文第4考场</v>
      </c>
      <c r="Q80" s="26" t="s">
        <v>41</v>
      </c>
      <c r="R80" s="21">
        <v>117</v>
      </c>
      <c r="S80" s="21" t="s">
        <v>126</v>
      </c>
      <c r="T80" s="32" t="str">
        <f t="shared" si="17"/>
        <v>小学语文</v>
      </c>
      <c r="U80" s="32" t="str">
        <f>IFERROR(VLOOKUP(复审!T80,#REF!,2,FALSE),"无此科目")</f>
        <v>无此科目</v>
      </c>
      <c r="V80" s="21" t="str">
        <f t="shared" si="18"/>
        <v>无此科目117</v>
      </c>
      <c r="W80" s="21">
        <f t="shared" si="12"/>
        <v>117</v>
      </c>
      <c r="X80" s="21">
        <f t="shared" si="13"/>
        <v>1</v>
      </c>
      <c r="Y80" s="21">
        <f t="shared" si="19"/>
        <v>1</v>
      </c>
      <c r="Z8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0" s="13" t="str">
        <f t="shared" si="14"/>
        <v/>
      </c>
      <c r="AB80" s="13" t="str">
        <f t="shared" si="20"/>
        <v>Y</v>
      </c>
      <c r="AC80" s="13" t="str">
        <f t="shared" si="21"/>
        <v/>
      </c>
      <c r="AD80" s="13">
        <f t="shared" si="22"/>
        <v>1</v>
      </c>
      <c r="AE80" s="13" t="e">
        <f>IF(AND(VLOOKUP($T80,#REF!,2,0)=0,S80=""),"“错误请确认”",IF(VLOOKUP($T80,#REF!,2,0)=0,S80,VLOOKUP($T80,#REF!,2,0)))</f>
        <v>#REF!</v>
      </c>
      <c r="AF80" s="13" t="s">
        <v>419</v>
      </c>
      <c r="AG80" s="13" t="e">
        <f>IF(VLOOKUP(T80,#REF!,29,0)=0,VLOOKUP(T80,#REF!,23,0)&amp;RIGHT(S80,2),VLOOKUP(T80,#REF!,23,0)&amp;VLOOKUP(T80,#REF!,29,0))</f>
        <v>#REF!</v>
      </c>
      <c r="AH80" s="13" t="s">
        <v>128</v>
      </c>
      <c r="AI80" s="13" t="e">
        <f t="shared" si="23"/>
        <v>#REF!</v>
      </c>
    </row>
    <row r="81" s="8" customFormat="1" ht="15" customHeight="1" spans="1:35">
      <c r="A81" s="21">
        <f t="shared" si="15"/>
        <v>80</v>
      </c>
      <c r="B81" s="22" t="s">
        <v>420</v>
      </c>
      <c r="C81" s="22" t="s">
        <v>45</v>
      </c>
      <c r="D81" s="22" t="s">
        <v>36</v>
      </c>
      <c r="E81" s="22" t="s">
        <v>421</v>
      </c>
      <c r="F81" s="22" t="s">
        <v>420</v>
      </c>
      <c r="G81" s="22" t="s">
        <v>420</v>
      </c>
      <c r="H81" s="22" t="s">
        <v>420</v>
      </c>
      <c r="I81" s="22" t="s">
        <v>420</v>
      </c>
      <c r="J81" s="22" t="s">
        <v>420</v>
      </c>
      <c r="K81" s="22" t="s">
        <v>124</v>
      </c>
      <c r="L81" s="22" t="s">
        <v>422</v>
      </c>
      <c r="M81" s="22" t="s">
        <v>423</v>
      </c>
      <c r="N81" s="22" t="e">
        <f>INDEX(#REF!,MATCH($K81,#REF!,0))</f>
        <v>#REF!</v>
      </c>
      <c r="O81" s="28"/>
      <c r="P81" s="25" t="str">
        <f t="shared" si="16"/>
        <v>小学语文第6考场</v>
      </c>
      <c r="Q81" s="26"/>
      <c r="R81" s="21">
        <v>154</v>
      </c>
      <c r="S81" s="21" t="s">
        <v>175</v>
      </c>
      <c r="T81" s="32" t="str">
        <f t="shared" si="17"/>
        <v>小学语文</v>
      </c>
      <c r="U81" s="32" t="str">
        <f>IFERROR(VLOOKUP(复审!T81,#REF!,2,FALSE),"无此科目")</f>
        <v>无此科目</v>
      </c>
      <c r="V81" s="21" t="str">
        <f t="shared" si="18"/>
        <v>无此科目154</v>
      </c>
      <c r="W81" s="21">
        <f t="shared" si="12"/>
        <v>154</v>
      </c>
      <c r="X81" s="21">
        <f t="shared" si="13"/>
        <v>1</v>
      </c>
      <c r="Y81" s="21">
        <f t="shared" si="19"/>
        <v>1</v>
      </c>
      <c r="Z8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1" s="13" t="str">
        <f t="shared" si="14"/>
        <v/>
      </c>
      <c r="AB81" s="13" t="str">
        <f t="shared" si="20"/>
        <v>Y</v>
      </c>
      <c r="AC81" s="13" t="str">
        <f t="shared" si="21"/>
        <v/>
      </c>
      <c r="AD81" s="13">
        <f t="shared" si="22"/>
        <v>1</v>
      </c>
      <c r="AE81" s="13" t="e">
        <f>IF(AND(VLOOKUP($T81,#REF!,2,0)=0,S81=""),"“错误请确认”",IF(VLOOKUP($T81,#REF!,2,0)=0,S81,VLOOKUP($T81,#REF!,2,0)))</f>
        <v>#REF!</v>
      </c>
      <c r="AF81" s="13" t="s">
        <v>424</v>
      </c>
      <c r="AG81" s="13" t="e">
        <f>IF(VLOOKUP(T81,#REF!,29,0)=0,VLOOKUP(T81,#REF!,23,0)&amp;RIGHT(S81,2),VLOOKUP(T81,#REF!,23,0)&amp;VLOOKUP(T81,#REF!,29,0))</f>
        <v>#REF!</v>
      </c>
      <c r="AH81" s="13" t="s">
        <v>124</v>
      </c>
      <c r="AI81" s="13" t="e">
        <f t="shared" si="23"/>
        <v>#REF!</v>
      </c>
    </row>
    <row r="82" s="8" customFormat="1" ht="15" customHeight="1" spans="1:35">
      <c r="A82" s="21">
        <f t="shared" si="15"/>
        <v>81</v>
      </c>
      <c r="B82" s="22" t="s">
        <v>425</v>
      </c>
      <c r="C82" s="22" t="s">
        <v>45</v>
      </c>
      <c r="D82" s="22" t="s">
        <v>36</v>
      </c>
      <c r="E82" s="22" t="s">
        <v>426</v>
      </c>
      <c r="F82" s="22" t="s">
        <v>425</v>
      </c>
      <c r="G82" s="22" t="s">
        <v>425</v>
      </c>
      <c r="H82" s="22" t="s">
        <v>425</v>
      </c>
      <c r="I82" s="22" t="s">
        <v>425</v>
      </c>
      <c r="J82" s="22" t="s">
        <v>425</v>
      </c>
      <c r="K82" s="22" t="s">
        <v>124</v>
      </c>
      <c r="L82" s="22" t="s">
        <v>427</v>
      </c>
      <c r="M82" s="22" t="s">
        <v>428</v>
      </c>
      <c r="N82" s="22" t="e">
        <f>INDEX(#REF!,MATCH($K82,#REF!,0))</f>
        <v>#REF!</v>
      </c>
      <c r="O82" s="28"/>
      <c r="P82" s="25" t="str">
        <f t="shared" si="16"/>
        <v>小学语文第3考场</v>
      </c>
      <c r="Q82" s="26" t="s">
        <v>41</v>
      </c>
      <c r="R82" s="21">
        <v>65</v>
      </c>
      <c r="S82" s="21" t="s">
        <v>200</v>
      </c>
      <c r="T82" s="32" t="str">
        <f t="shared" si="17"/>
        <v>小学语文</v>
      </c>
      <c r="U82" s="32" t="str">
        <f>IFERROR(VLOOKUP(复审!T82,#REF!,2,FALSE),"无此科目")</f>
        <v>无此科目</v>
      </c>
      <c r="V82" s="21" t="str">
        <f t="shared" si="18"/>
        <v>无此科目065</v>
      </c>
      <c r="W82" s="21">
        <f t="shared" si="12"/>
        <v>65</v>
      </c>
      <c r="X82" s="21">
        <f t="shared" si="13"/>
        <v>1</v>
      </c>
      <c r="Y82" s="21">
        <f t="shared" si="19"/>
        <v>1</v>
      </c>
      <c r="Z8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2" s="13" t="str">
        <f t="shared" si="14"/>
        <v/>
      </c>
      <c r="AB82" s="13" t="str">
        <f t="shared" si="20"/>
        <v>Y</v>
      </c>
      <c r="AC82" s="13" t="str">
        <f t="shared" si="21"/>
        <v/>
      </c>
      <c r="AD82" s="13">
        <f t="shared" si="22"/>
        <v>1</v>
      </c>
      <c r="AE82" s="13" t="e">
        <f>IF(AND(VLOOKUP($T82,#REF!,2,0)=0,S82=""),"“错误请确认”",IF(VLOOKUP($T82,#REF!,2,0)=0,S82,VLOOKUP($T82,#REF!,2,0)))</f>
        <v>#REF!</v>
      </c>
      <c r="AF82" s="13" t="s">
        <v>429</v>
      </c>
      <c r="AG82" s="13" t="e">
        <f>IF(VLOOKUP(T82,#REF!,29,0)=0,VLOOKUP(T82,#REF!,23,0)&amp;RIGHT(S82,2),VLOOKUP(T82,#REF!,23,0)&amp;VLOOKUP(T82,#REF!,29,0))</f>
        <v>#REF!</v>
      </c>
      <c r="AH82" s="13" t="s">
        <v>124</v>
      </c>
      <c r="AI82" s="13" t="e">
        <f t="shared" si="23"/>
        <v>#REF!</v>
      </c>
    </row>
    <row r="83" s="8" customFormat="1" ht="15" customHeight="1" spans="1:35">
      <c r="A83" s="21">
        <f t="shared" si="15"/>
        <v>82</v>
      </c>
      <c r="B83" s="22" t="s">
        <v>430</v>
      </c>
      <c r="C83" s="22" t="s">
        <v>45</v>
      </c>
      <c r="D83" s="22" t="s">
        <v>36</v>
      </c>
      <c r="E83" s="22" t="s">
        <v>431</v>
      </c>
      <c r="F83" s="22" t="s">
        <v>430</v>
      </c>
      <c r="G83" s="22" t="s">
        <v>430</v>
      </c>
      <c r="H83" s="22" t="s">
        <v>430</v>
      </c>
      <c r="I83" s="22" t="s">
        <v>430</v>
      </c>
      <c r="J83" s="22" t="s">
        <v>430</v>
      </c>
      <c r="K83" s="22" t="s">
        <v>124</v>
      </c>
      <c r="L83" s="22" t="s">
        <v>432</v>
      </c>
      <c r="M83" s="22" t="s">
        <v>433</v>
      </c>
      <c r="N83" s="22" t="e">
        <f>INDEX(#REF!,MATCH($K83,#REF!,0))</f>
        <v>#REF!</v>
      </c>
      <c r="O83" s="28"/>
      <c r="P83" s="25" t="str">
        <f t="shared" si="16"/>
        <v/>
      </c>
      <c r="Q83" s="26" t="s">
        <v>41</v>
      </c>
      <c r="R83" s="21"/>
      <c r="S83" s="21"/>
      <c r="T83" s="32" t="str">
        <f t="shared" si="17"/>
        <v>小学语文</v>
      </c>
      <c r="U83" s="32" t="str">
        <f>IFERROR(VLOOKUP(复审!T83,#REF!,2,FALSE),"无此科目")</f>
        <v>无此科目</v>
      </c>
      <c r="V83" s="21" t="str">
        <f t="shared" si="18"/>
        <v/>
      </c>
      <c r="W83" s="21">
        <f t="shared" si="12"/>
        <v>0</v>
      </c>
      <c r="X83" s="21">
        <f t="shared" si="13"/>
        <v>1</v>
      </c>
      <c r="Y83" s="21" t="str">
        <f t="shared" si="19"/>
        <v/>
      </c>
      <c r="Z8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3" s="13" t="str">
        <f t="shared" si="14"/>
        <v/>
      </c>
      <c r="AB83" s="13" t="str">
        <f t="shared" si="20"/>
        <v>N</v>
      </c>
      <c r="AC83" s="13">
        <f t="shared" si="21"/>
        <v>46</v>
      </c>
      <c r="AD83" s="13" t="str">
        <f t="shared" si="22"/>
        <v/>
      </c>
      <c r="AE83" s="13" t="e">
        <f>IF(AND(VLOOKUP($T83,#REF!,2,0)=0,S83=""),"“错误请确认”",IF(VLOOKUP($T83,#REF!,2,0)=0,S83,VLOOKUP($T83,#REF!,2,0)))</f>
        <v>#REF!</v>
      </c>
      <c r="AF83" s="13" t="s">
        <v>434</v>
      </c>
      <c r="AG83" s="13" t="e">
        <f>IF(VLOOKUP(T83,#REF!,29,0)=0,VLOOKUP(T83,#REF!,23,0)&amp;RIGHT(S83,2),VLOOKUP(T83,#REF!,23,0)&amp;VLOOKUP(T83,#REF!,29,0))</f>
        <v>#REF!</v>
      </c>
      <c r="AH83" s="13" t="s">
        <v>50</v>
      </c>
      <c r="AI83" s="13" t="e">
        <f t="shared" si="23"/>
        <v>#REF!</v>
      </c>
    </row>
    <row r="84" s="8" customFormat="1" ht="15" customHeight="1" spans="1:35">
      <c r="A84" s="21">
        <f t="shared" si="15"/>
        <v>83</v>
      </c>
      <c r="B84" s="22" t="s">
        <v>435</v>
      </c>
      <c r="C84" s="22" t="s">
        <v>45</v>
      </c>
      <c r="D84" s="22" t="s">
        <v>36</v>
      </c>
      <c r="E84" s="22" t="s">
        <v>436</v>
      </c>
      <c r="F84" s="22" t="s">
        <v>435</v>
      </c>
      <c r="G84" s="22" t="s">
        <v>435</v>
      </c>
      <c r="H84" s="22" t="s">
        <v>435</v>
      </c>
      <c r="I84" s="22" t="s">
        <v>435</v>
      </c>
      <c r="J84" s="22" t="s">
        <v>435</v>
      </c>
      <c r="K84" s="22" t="s">
        <v>124</v>
      </c>
      <c r="L84" s="22" t="s">
        <v>437</v>
      </c>
      <c r="M84" s="22" t="s">
        <v>437</v>
      </c>
      <c r="N84" s="22" t="e">
        <f>INDEX(#REF!,MATCH($K84,#REF!,0))</f>
        <v>#REF!</v>
      </c>
      <c r="O84" s="28"/>
      <c r="P84" s="25" t="str">
        <f t="shared" si="16"/>
        <v>小学语文第12考场</v>
      </c>
      <c r="Q84" s="26" t="s">
        <v>41</v>
      </c>
      <c r="R84" s="21">
        <v>336</v>
      </c>
      <c r="S84" s="21" t="s">
        <v>126</v>
      </c>
      <c r="T84" s="32" t="str">
        <f t="shared" si="17"/>
        <v>小学语文</v>
      </c>
      <c r="U84" s="32" t="str">
        <f>IFERROR(VLOOKUP(复审!T84,#REF!,2,FALSE),"无此科目")</f>
        <v>无此科目</v>
      </c>
      <c r="V84" s="21" t="str">
        <f t="shared" si="18"/>
        <v>无此科目336</v>
      </c>
      <c r="W84" s="21">
        <f t="shared" si="12"/>
        <v>336</v>
      </c>
      <c r="X84" s="21">
        <f t="shared" si="13"/>
        <v>1</v>
      </c>
      <c r="Y84" s="21">
        <f t="shared" si="19"/>
        <v>1</v>
      </c>
      <c r="Z8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4" s="13" t="str">
        <f t="shared" si="14"/>
        <v/>
      </c>
      <c r="AB84" s="13" t="str">
        <f t="shared" si="20"/>
        <v>Y</v>
      </c>
      <c r="AC84" s="13" t="str">
        <f t="shared" si="21"/>
        <v/>
      </c>
      <c r="AD84" s="13">
        <f t="shared" si="22"/>
        <v>1</v>
      </c>
      <c r="AE84" s="13" t="e">
        <f>IF(AND(VLOOKUP($T84,#REF!,2,0)=0,S84=""),"“错误请确认”",IF(VLOOKUP($T84,#REF!,2,0)=0,S84,VLOOKUP($T84,#REF!,2,0)))</f>
        <v>#REF!</v>
      </c>
      <c r="AF84" s="13" t="s">
        <v>438</v>
      </c>
      <c r="AG84" s="13" t="e">
        <f>IF(VLOOKUP(T84,#REF!,29,0)=0,VLOOKUP(T84,#REF!,23,0)&amp;RIGHT(S84,2),VLOOKUP(T84,#REF!,23,0)&amp;VLOOKUP(T84,#REF!,29,0))</f>
        <v>#REF!</v>
      </c>
      <c r="AH84" s="13" t="s">
        <v>124</v>
      </c>
      <c r="AI84" s="13" t="e">
        <f t="shared" si="23"/>
        <v>#REF!</v>
      </c>
    </row>
    <row r="85" s="8" customFormat="1" ht="15" customHeight="1" spans="1:35">
      <c r="A85" s="21">
        <f t="shared" si="15"/>
        <v>84</v>
      </c>
      <c r="B85" s="22" t="s">
        <v>439</v>
      </c>
      <c r="C85" s="22" t="s">
        <v>45</v>
      </c>
      <c r="D85" s="22" t="s">
        <v>36</v>
      </c>
      <c r="E85" s="22" t="s">
        <v>440</v>
      </c>
      <c r="F85" s="22" t="s">
        <v>439</v>
      </c>
      <c r="G85" s="22" t="s">
        <v>439</v>
      </c>
      <c r="H85" s="22" t="s">
        <v>439</v>
      </c>
      <c r="I85" s="22" t="s">
        <v>439</v>
      </c>
      <c r="J85" s="22" t="s">
        <v>439</v>
      </c>
      <c r="K85" s="22" t="s">
        <v>124</v>
      </c>
      <c r="L85" s="22" t="s">
        <v>441</v>
      </c>
      <c r="M85" s="22" t="s">
        <v>442</v>
      </c>
      <c r="N85" s="22" t="e">
        <f>INDEX(#REF!,MATCH($K85,#REF!,0))</f>
        <v>#REF!</v>
      </c>
      <c r="O85" s="28"/>
      <c r="P85" s="25" t="str">
        <f t="shared" si="16"/>
        <v>小学语文第12考场</v>
      </c>
      <c r="Q85" s="26"/>
      <c r="R85" s="21">
        <v>346</v>
      </c>
      <c r="S85" s="21" t="s">
        <v>200</v>
      </c>
      <c r="T85" s="32" t="str">
        <f t="shared" si="17"/>
        <v>小学语文</v>
      </c>
      <c r="U85" s="32" t="str">
        <f>IFERROR(VLOOKUP(复审!T85,#REF!,2,FALSE),"无此科目")</f>
        <v>无此科目</v>
      </c>
      <c r="V85" s="21" t="str">
        <f t="shared" si="18"/>
        <v>无此科目346</v>
      </c>
      <c r="W85" s="21">
        <f t="shared" si="12"/>
        <v>346</v>
      </c>
      <c r="X85" s="21">
        <f t="shared" si="13"/>
        <v>1</v>
      </c>
      <c r="Y85" s="21">
        <f t="shared" si="19"/>
        <v>1</v>
      </c>
      <c r="Z8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5" s="13" t="str">
        <f t="shared" si="14"/>
        <v/>
      </c>
      <c r="AB85" s="13" t="str">
        <f t="shared" si="20"/>
        <v>Y</v>
      </c>
      <c r="AC85" s="13" t="str">
        <f t="shared" si="21"/>
        <v/>
      </c>
      <c r="AD85" s="13">
        <f t="shared" si="22"/>
        <v>1</v>
      </c>
      <c r="AE85" s="13" t="e">
        <f>IF(AND(VLOOKUP($T85,#REF!,2,0)=0,S85=""),"“错误请确认”",IF(VLOOKUP($T85,#REF!,2,0)=0,S85,VLOOKUP($T85,#REF!,2,0)))</f>
        <v>#REF!</v>
      </c>
      <c r="AF85" s="13" t="s">
        <v>443</v>
      </c>
      <c r="AG85" s="13" t="e">
        <f>IF(VLOOKUP(T85,#REF!,29,0)=0,VLOOKUP(T85,#REF!,23,0)&amp;RIGHT(S85,2),VLOOKUP(T85,#REF!,23,0)&amp;VLOOKUP(T85,#REF!,29,0))</f>
        <v>#REF!</v>
      </c>
      <c r="AH85" s="13" t="s">
        <v>61</v>
      </c>
      <c r="AI85" s="13" t="e">
        <f t="shared" si="23"/>
        <v>#REF!</v>
      </c>
    </row>
    <row r="86" s="8" customFormat="1" ht="15" customHeight="1" spans="1:35">
      <c r="A86" s="21">
        <f t="shared" si="15"/>
        <v>85</v>
      </c>
      <c r="B86" s="22" t="s">
        <v>444</v>
      </c>
      <c r="C86" s="22" t="s">
        <v>45</v>
      </c>
      <c r="D86" s="22" t="s">
        <v>36</v>
      </c>
      <c r="E86" s="22" t="s">
        <v>445</v>
      </c>
      <c r="F86" s="22" t="s">
        <v>444</v>
      </c>
      <c r="G86" s="22" t="s">
        <v>444</v>
      </c>
      <c r="H86" s="22" t="s">
        <v>444</v>
      </c>
      <c r="I86" s="22" t="s">
        <v>444</v>
      </c>
      <c r="J86" s="22" t="s">
        <v>444</v>
      </c>
      <c r="K86" s="22" t="s">
        <v>124</v>
      </c>
      <c r="L86" s="22" t="s">
        <v>446</v>
      </c>
      <c r="M86" s="22" t="s">
        <v>91</v>
      </c>
      <c r="N86" s="22" t="e">
        <f>INDEX(#REF!,MATCH($K86,#REF!,0))</f>
        <v>#REF!</v>
      </c>
      <c r="O86" s="28"/>
      <c r="P86" s="25" t="str">
        <f t="shared" si="16"/>
        <v/>
      </c>
      <c r="Q86" s="26" t="s">
        <v>41</v>
      </c>
      <c r="R86" s="21"/>
      <c r="S86" s="21"/>
      <c r="T86" s="32" t="str">
        <f t="shared" si="17"/>
        <v>小学语文</v>
      </c>
      <c r="U86" s="32" t="str">
        <f>IFERROR(VLOOKUP(复审!T86,#REF!,2,FALSE),"无此科目")</f>
        <v>无此科目</v>
      </c>
      <c r="V86" s="21" t="str">
        <f t="shared" si="18"/>
        <v/>
      </c>
      <c r="W86" s="21">
        <f t="shared" si="12"/>
        <v>0</v>
      </c>
      <c r="X86" s="21">
        <f t="shared" si="13"/>
        <v>1</v>
      </c>
      <c r="Y86" s="21" t="str">
        <f t="shared" si="19"/>
        <v/>
      </c>
      <c r="Z8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6" s="13" t="str">
        <f t="shared" si="14"/>
        <v/>
      </c>
      <c r="AB86" s="13" t="str">
        <f t="shared" si="20"/>
        <v>N</v>
      </c>
      <c r="AC86" s="13">
        <f t="shared" si="21"/>
        <v>47</v>
      </c>
      <c r="AD86" s="13" t="str">
        <f t="shared" si="22"/>
        <v/>
      </c>
      <c r="AE86" s="13" t="e">
        <f>IF(AND(VLOOKUP($T86,#REF!,2,0)=0,S86=""),"“错误请确认”",IF(VLOOKUP($T86,#REF!,2,0)=0,S86,VLOOKUP($T86,#REF!,2,0)))</f>
        <v>#REF!</v>
      </c>
      <c r="AF86" s="13" t="s">
        <v>447</v>
      </c>
      <c r="AG86" s="13" t="e">
        <f>IF(VLOOKUP(T86,#REF!,29,0)=0,VLOOKUP(T86,#REF!,23,0)&amp;RIGHT(S86,2),VLOOKUP(T86,#REF!,23,0)&amp;VLOOKUP(T86,#REF!,29,0))</f>
        <v>#REF!</v>
      </c>
      <c r="AH86" s="13" t="s">
        <v>50</v>
      </c>
      <c r="AI86" s="13" t="e">
        <f t="shared" si="23"/>
        <v>#REF!</v>
      </c>
    </row>
    <row r="87" s="8" customFormat="1" ht="15" customHeight="1" spans="1:35">
      <c r="A87" s="21">
        <f t="shared" si="15"/>
        <v>86</v>
      </c>
      <c r="B87" s="22" t="s">
        <v>448</v>
      </c>
      <c r="C87" s="22" t="s">
        <v>45</v>
      </c>
      <c r="D87" s="22" t="s">
        <v>36</v>
      </c>
      <c r="E87" s="22" t="s">
        <v>449</v>
      </c>
      <c r="F87" s="22" t="s">
        <v>448</v>
      </c>
      <c r="G87" s="22" t="s">
        <v>448</v>
      </c>
      <c r="H87" s="22" t="s">
        <v>448</v>
      </c>
      <c r="I87" s="22" t="s">
        <v>448</v>
      </c>
      <c r="J87" s="22" t="s">
        <v>448</v>
      </c>
      <c r="K87" s="22" t="s">
        <v>124</v>
      </c>
      <c r="L87" s="22" t="s">
        <v>450</v>
      </c>
      <c r="M87" s="22" t="s">
        <v>451</v>
      </c>
      <c r="N87" s="22" t="e">
        <f>INDEX(#REF!,MATCH($K87,#REF!,0))</f>
        <v>#REF!</v>
      </c>
      <c r="O87" s="28"/>
      <c r="P87" s="25" t="str">
        <f t="shared" si="16"/>
        <v>小学语文第2考场</v>
      </c>
      <c r="Q87" s="26" t="s">
        <v>41</v>
      </c>
      <c r="R87" s="21">
        <v>50</v>
      </c>
      <c r="S87" s="21" t="s">
        <v>200</v>
      </c>
      <c r="T87" s="32" t="str">
        <f t="shared" si="17"/>
        <v>小学语文</v>
      </c>
      <c r="U87" s="32" t="str">
        <f>IFERROR(VLOOKUP(复审!T87,#REF!,2,FALSE),"无此科目")</f>
        <v>无此科目</v>
      </c>
      <c r="V87" s="21" t="str">
        <f t="shared" si="18"/>
        <v>无此科目050</v>
      </c>
      <c r="W87" s="21">
        <f t="shared" si="12"/>
        <v>50</v>
      </c>
      <c r="X87" s="21">
        <f t="shared" si="13"/>
        <v>1</v>
      </c>
      <c r="Y87" s="21">
        <f t="shared" si="19"/>
        <v>1</v>
      </c>
      <c r="Z8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7" s="13" t="str">
        <f t="shared" si="14"/>
        <v/>
      </c>
      <c r="AB87" s="13" t="str">
        <f t="shared" si="20"/>
        <v>Y</v>
      </c>
      <c r="AC87" s="13" t="str">
        <f t="shared" si="21"/>
        <v/>
      </c>
      <c r="AD87" s="13">
        <f t="shared" si="22"/>
        <v>1</v>
      </c>
      <c r="AE87" s="13" t="e">
        <f>IF(AND(VLOOKUP($T87,#REF!,2,0)=0,S87=""),"“错误请确认”",IF(VLOOKUP($T87,#REF!,2,0)=0,S87,VLOOKUP($T87,#REF!,2,0)))</f>
        <v>#REF!</v>
      </c>
      <c r="AF87" s="13" t="s">
        <v>452</v>
      </c>
      <c r="AG87" s="13" t="e">
        <f>IF(VLOOKUP(T87,#REF!,29,0)=0,VLOOKUP(T87,#REF!,23,0)&amp;RIGHT(S87,2),VLOOKUP(T87,#REF!,23,0)&amp;VLOOKUP(T87,#REF!,29,0))</f>
        <v>#REF!</v>
      </c>
      <c r="AH87" s="13" t="s">
        <v>128</v>
      </c>
      <c r="AI87" s="13" t="e">
        <f t="shared" si="23"/>
        <v>#REF!</v>
      </c>
    </row>
    <row r="88" s="8" customFormat="1" ht="15" customHeight="1" spans="1:35">
      <c r="A88" s="21">
        <f t="shared" si="15"/>
        <v>87</v>
      </c>
      <c r="B88" s="22" t="s">
        <v>453</v>
      </c>
      <c r="C88" s="22" t="s">
        <v>45</v>
      </c>
      <c r="D88" s="22" t="s">
        <v>36</v>
      </c>
      <c r="E88" s="22" t="s">
        <v>454</v>
      </c>
      <c r="F88" s="22" t="s">
        <v>453</v>
      </c>
      <c r="G88" s="22" t="s">
        <v>453</v>
      </c>
      <c r="H88" s="22" t="s">
        <v>453</v>
      </c>
      <c r="I88" s="22" t="s">
        <v>453</v>
      </c>
      <c r="J88" s="22" t="s">
        <v>453</v>
      </c>
      <c r="K88" s="22" t="s">
        <v>124</v>
      </c>
      <c r="L88" s="22" t="s">
        <v>455</v>
      </c>
      <c r="M88" s="22" t="s">
        <v>456</v>
      </c>
      <c r="N88" s="22" t="e">
        <f>INDEX(#REF!,MATCH($K88,#REF!,0))</f>
        <v>#REF!</v>
      </c>
      <c r="O88" s="28"/>
      <c r="P88" s="25" t="str">
        <f t="shared" si="16"/>
        <v/>
      </c>
      <c r="Q88" s="26" t="s">
        <v>41</v>
      </c>
      <c r="R88" s="21"/>
      <c r="S88" s="21"/>
      <c r="T88" s="32" t="str">
        <f t="shared" si="17"/>
        <v>小学语文</v>
      </c>
      <c r="U88" s="32" t="str">
        <f>IFERROR(VLOOKUP(复审!T88,#REF!,2,FALSE),"无此科目")</f>
        <v>无此科目</v>
      </c>
      <c r="V88" s="21" t="str">
        <f t="shared" si="18"/>
        <v/>
      </c>
      <c r="W88" s="21">
        <f t="shared" si="12"/>
        <v>0</v>
      </c>
      <c r="X88" s="21">
        <f t="shared" si="13"/>
        <v>1</v>
      </c>
      <c r="Y88" s="21" t="str">
        <f t="shared" si="19"/>
        <v/>
      </c>
      <c r="Z8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8" s="13" t="str">
        <f t="shared" si="14"/>
        <v/>
      </c>
      <c r="AB88" s="13" t="str">
        <f t="shared" si="20"/>
        <v>N</v>
      </c>
      <c r="AC88" s="13">
        <f t="shared" si="21"/>
        <v>48</v>
      </c>
      <c r="AD88" s="13" t="str">
        <f t="shared" si="22"/>
        <v/>
      </c>
      <c r="AE88" s="13" t="e">
        <f>IF(AND(VLOOKUP($T88,#REF!,2,0)=0,S88=""),"“错误请确认”",IF(VLOOKUP($T88,#REF!,2,0)=0,S88,VLOOKUP($T88,#REF!,2,0)))</f>
        <v>#REF!</v>
      </c>
      <c r="AF88" s="13" t="s">
        <v>457</v>
      </c>
      <c r="AG88" s="13" t="e">
        <f>IF(VLOOKUP(T88,#REF!,29,0)=0,VLOOKUP(T88,#REF!,23,0)&amp;RIGHT(S88,2),VLOOKUP(T88,#REF!,23,0)&amp;VLOOKUP(T88,#REF!,29,0))</f>
        <v>#REF!</v>
      </c>
      <c r="AH88" s="13" t="s">
        <v>50</v>
      </c>
      <c r="AI88" s="13" t="e">
        <f t="shared" si="23"/>
        <v>#REF!</v>
      </c>
    </row>
    <row r="89" s="8" customFormat="1" ht="15" customHeight="1" spans="1:35">
      <c r="A89" s="21">
        <f t="shared" si="15"/>
        <v>88</v>
      </c>
      <c r="B89" s="22" t="s">
        <v>458</v>
      </c>
      <c r="C89" s="22" t="s">
        <v>45</v>
      </c>
      <c r="D89" s="22" t="s">
        <v>36</v>
      </c>
      <c r="E89" s="22" t="s">
        <v>459</v>
      </c>
      <c r="F89" s="22" t="s">
        <v>458</v>
      </c>
      <c r="G89" s="22" t="s">
        <v>458</v>
      </c>
      <c r="H89" s="22" t="s">
        <v>458</v>
      </c>
      <c r="I89" s="22" t="s">
        <v>458</v>
      </c>
      <c r="J89" s="22" t="s">
        <v>458</v>
      </c>
      <c r="K89" s="22" t="s">
        <v>124</v>
      </c>
      <c r="L89" s="22" t="s">
        <v>460</v>
      </c>
      <c r="M89" s="22" t="s">
        <v>461</v>
      </c>
      <c r="N89" s="22" t="e">
        <f>INDEX(#REF!,MATCH($K89,#REF!,0))</f>
        <v>#REF!</v>
      </c>
      <c r="O89" s="28"/>
      <c r="P89" s="25" t="str">
        <f t="shared" si="16"/>
        <v>小学语文第4考场</v>
      </c>
      <c r="Q89" s="26" t="s">
        <v>41</v>
      </c>
      <c r="R89" s="21">
        <v>107</v>
      </c>
      <c r="S89" s="21" t="s">
        <v>210</v>
      </c>
      <c r="T89" s="32" t="str">
        <f t="shared" si="17"/>
        <v>小学语文</v>
      </c>
      <c r="U89" s="32" t="str">
        <f>IFERROR(VLOOKUP(复审!T89,#REF!,2,FALSE),"无此科目")</f>
        <v>无此科目</v>
      </c>
      <c r="V89" s="21" t="str">
        <f t="shared" si="18"/>
        <v>无此科目107</v>
      </c>
      <c r="W89" s="21">
        <f t="shared" si="12"/>
        <v>107</v>
      </c>
      <c r="X89" s="21">
        <f t="shared" si="13"/>
        <v>1</v>
      </c>
      <c r="Y89" s="21">
        <f t="shared" si="19"/>
        <v>1</v>
      </c>
      <c r="Z8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9" s="13" t="str">
        <f t="shared" si="14"/>
        <v/>
      </c>
      <c r="AB89" s="13" t="str">
        <f t="shared" si="20"/>
        <v>Y</v>
      </c>
      <c r="AC89" s="13" t="str">
        <f t="shared" si="21"/>
        <v/>
      </c>
      <c r="AD89" s="13">
        <f t="shared" si="22"/>
        <v>1</v>
      </c>
      <c r="AE89" s="13" t="e">
        <f>IF(AND(VLOOKUP($T89,#REF!,2,0)=0,S89=""),"“错误请确认”",IF(VLOOKUP($T89,#REF!,2,0)=0,S89,VLOOKUP($T89,#REF!,2,0)))</f>
        <v>#REF!</v>
      </c>
      <c r="AF89" s="13" t="s">
        <v>462</v>
      </c>
      <c r="AG89" s="13" t="e">
        <f>IF(VLOOKUP(T89,#REF!,29,0)=0,VLOOKUP(T89,#REF!,23,0)&amp;RIGHT(S89,2),VLOOKUP(T89,#REF!,23,0)&amp;VLOOKUP(T89,#REF!,29,0))</f>
        <v>#REF!</v>
      </c>
      <c r="AH89" s="13" t="s">
        <v>124</v>
      </c>
      <c r="AI89" s="13" t="e">
        <f t="shared" si="23"/>
        <v>#REF!</v>
      </c>
    </row>
    <row r="90" s="8" customFormat="1" ht="15" customHeight="1" spans="1:35">
      <c r="A90" s="21">
        <f t="shared" si="15"/>
        <v>89</v>
      </c>
      <c r="B90" s="22" t="s">
        <v>463</v>
      </c>
      <c r="C90" s="22" t="s">
        <v>35</v>
      </c>
      <c r="D90" s="22" t="s">
        <v>36</v>
      </c>
      <c r="E90" s="22" t="s">
        <v>464</v>
      </c>
      <c r="F90" s="22" t="s">
        <v>463</v>
      </c>
      <c r="G90" s="22" t="s">
        <v>463</v>
      </c>
      <c r="H90" s="22" t="s">
        <v>463</v>
      </c>
      <c r="I90" s="22" t="s">
        <v>463</v>
      </c>
      <c r="J90" s="22" t="s">
        <v>463</v>
      </c>
      <c r="K90" s="22" t="s">
        <v>124</v>
      </c>
      <c r="L90" s="22" t="s">
        <v>465</v>
      </c>
      <c r="M90" s="22" t="s">
        <v>465</v>
      </c>
      <c r="N90" s="22" t="e">
        <f>INDEX(#REF!,MATCH($K90,#REF!,0))</f>
        <v>#REF!</v>
      </c>
      <c r="O90" s="28"/>
      <c r="P90" s="25" t="str">
        <f t="shared" si="16"/>
        <v>小学语文第2考场</v>
      </c>
      <c r="Q90" s="26"/>
      <c r="R90" s="21">
        <v>45</v>
      </c>
      <c r="S90" s="21" t="s">
        <v>210</v>
      </c>
      <c r="T90" s="32" t="str">
        <f t="shared" si="17"/>
        <v>小学语文</v>
      </c>
      <c r="U90" s="32" t="str">
        <f>IFERROR(VLOOKUP(复审!T90,#REF!,2,FALSE),"无此科目")</f>
        <v>无此科目</v>
      </c>
      <c r="V90" s="21" t="str">
        <f t="shared" si="18"/>
        <v>无此科目045</v>
      </c>
      <c r="W90" s="21">
        <f t="shared" si="12"/>
        <v>45</v>
      </c>
      <c r="X90" s="21">
        <f t="shared" si="13"/>
        <v>1</v>
      </c>
      <c r="Y90" s="21">
        <f t="shared" si="19"/>
        <v>1</v>
      </c>
      <c r="Z9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90" s="13" t="str">
        <f t="shared" si="14"/>
        <v/>
      </c>
      <c r="AB90" s="13" t="str">
        <f t="shared" si="20"/>
        <v>Y</v>
      </c>
      <c r="AC90" s="13" t="str">
        <f t="shared" si="21"/>
        <v/>
      </c>
      <c r="AD90" s="13">
        <f t="shared" si="22"/>
        <v>1</v>
      </c>
      <c r="AE90" s="13" t="e">
        <f>IF(AND(VLOOKUP($T90,#REF!,2,0)=0,S90=""),"“错误请确认”",IF(VLOOKUP($T90,#REF!,2,0)=0,S90,VLOOKUP($T90,#REF!,2,0)))</f>
        <v>#REF!</v>
      </c>
      <c r="AF90" s="13" t="s">
        <v>466</v>
      </c>
      <c r="AG90" s="13" t="e">
        <f>IF(VLOOKUP(T90,#REF!,29,0)=0,VLOOKUP(T90,#REF!,23,0)&amp;RIGHT(S90,2),VLOOKUP(T90,#REF!,23,0)&amp;VLOOKUP(T90,#REF!,29,0))</f>
        <v>#REF!</v>
      </c>
      <c r="AH90" s="13" t="s">
        <v>128</v>
      </c>
      <c r="AI90" s="13" t="e">
        <f t="shared" si="23"/>
        <v>#REF!</v>
      </c>
    </row>
    <row r="91" ht="15" customHeight="1" spans="1:35">
      <c r="A91" s="21">
        <f t="shared" si="15"/>
        <v>90</v>
      </c>
      <c r="B91" s="22" t="s">
        <v>467</v>
      </c>
      <c r="C91" s="22" t="s">
        <v>45</v>
      </c>
      <c r="D91" s="22" t="s">
        <v>36</v>
      </c>
      <c r="E91" s="22" t="s">
        <v>468</v>
      </c>
      <c r="F91" s="22" t="s">
        <v>467</v>
      </c>
      <c r="G91" s="22" t="s">
        <v>467</v>
      </c>
      <c r="H91" s="22" t="s">
        <v>467</v>
      </c>
      <c r="I91" s="22" t="s">
        <v>467</v>
      </c>
      <c r="J91" s="22" t="s">
        <v>467</v>
      </c>
      <c r="K91" s="22" t="s">
        <v>124</v>
      </c>
      <c r="L91" s="22" t="s">
        <v>469</v>
      </c>
      <c r="M91" s="22" t="s">
        <v>469</v>
      </c>
      <c r="N91" s="22" t="e">
        <f>INDEX(#REF!,MATCH($K91,#REF!,0))</f>
        <v>#REF!</v>
      </c>
      <c r="O91" s="28"/>
      <c r="P91" s="25" t="str">
        <f t="shared" si="16"/>
        <v>小学语文第1考场</v>
      </c>
      <c r="Q91" s="26" t="s">
        <v>41</v>
      </c>
      <c r="R91" s="21">
        <v>21</v>
      </c>
      <c r="S91" s="21" t="s">
        <v>150</v>
      </c>
      <c r="T91" s="32" t="str">
        <f t="shared" si="17"/>
        <v>小学语文</v>
      </c>
      <c r="U91" s="32" t="str">
        <f>IFERROR(VLOOKUP(复审!T91,#REF!,2,FALSE),"无此科目")</f>
        <v>无此科目</v>
      </c>
      <c r="V91" s="21" t="str">
        <f t="shared" si="18"/>
        <v>无此科目021</v>
      </c>
      <c r="W91" s="21">
        <f t="shared" si="12"/>
        <v>21</v>
      </c>
      <c r="X91" s="21">
        <f t="shared" si="13"/>
        <v>1</v>
      </c>
      <c r="Y91" s="21">
        <f t="shared" si="19"/>
        <v>1</v>
      </c>
      <c r="Z9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91" s="13" t="str">
        <f t="shared" si="14"/>
        <v/>
      </c>
      <c r="AB91" s="13" t="str">
        <f t="shared" si="20"/>
        <v>Y</v>
      </c>
      <c r="AC91" s="13" t="str">
        <f t="shared" si="21"/>
        <v/>
      </c>
      <c r="AD91" s="13">
        <f t="shared" si="22"/>
        <v>1</v>
      </c>
      <c r="AE91" s="13" t="e">
        <f>IF(AND(VLOOKUP($T91,#REF!,2,0)=0,S91=""),"“错误请确认”",IF(VLOOKUP($T91,#REF!,2,0)=0,S91,VLOOKUP($T91,#REF!,2,0)))</f>
        <v>#REF!</v>
      </c>
      <c r="AF91" s="13" t="s">
        <v>470</v>
      </c>
      <c r="AG91" s="13" t="e">
        <f>IF(VLOOKUP(T91,#REF!,29,0)=0,VLOOKUP(T91,#REF!,23,0)&amp;RIGHT(S91,2),VLOOKUP(T91,#REF!,23,0)&amp;VLOOKUP(T91,#REF!,29,0))</f>
        <v>#REF!</v>
      </c>
      <c r="AH91" s="13" t="s">
        <v>124</v>
      </c>
      <c r="AI91" s="13" t="e">
        <f t="shared" si="23"/>
        <v>#REF!</v>
      </c>
    </row>
    <row r="92" ht="15" customHeight="1" spans="1:35">
      <c r="A92" s="21">
        <f t="shared" si="15"/>
        <v>91</v>
      </c>
      <c r="B92" s="22" t="s">
        <v>471</v>
      </c>
      <c r="C92" s="22" t="s">
        <v>35</v>
      </c>
      <c r="D92" s="22" t="s">
        <v>36</v>
      </c>
      <c r="E92" s="22" t="s">
        <v>472</v>
      </c>
      <c r="F92" s="22" t="s">
        <v>471</v>
      </c>
      <c r="G92" s="22" t="s">
        <v>471</v>
      </c>
      <c r="H92" s="22" t="s">
        <v>471</v>
      </c>
      <c r="I92" s="22" t="s">
        <v>471</v>
      </c>
      <c r="J92" s="22" t="s">
        <v>471</v>
      </c>
      <c r="K92" s="22" t="s">
        <v>124</v>
      </c>
      <c r="L92" s="22" t="s">
        <v>473</v>
      </c>
      <c r="M92" s="22" t="s">
        <v>474</v>
      </c>
      <c r="N92" s="22" t="e">
        <f>INDEX(#REF!,MATCH($K92,#REF!,0))</f>
        <v>#REF!</v>
      </c>
      <c r="O92" s="28"/>
      <c r="P92" s="25" t="str">
        <f t="shared" si="16"/>
        <v/>
      </c>
      <c r="Q92" s="26" t="s">
        <v>41</v>
      </c>
      <c r="R92" s="21"/>
      <c r="S92" s="21"/>
      <c r="T92" s="32" t="str">
        <f t="shared" si="17"/>
        <v>小学语文</v>
      </c>
      <c r="U92" s="32" t="str">
        <f>IFERROR(VLOOKUP(复审!T92,#REF!,2,FALSE),"无此科目")</f>
        <v>无此科目</v>
      </c>
      <c r="V92" s="21" t="str">
        <f t="shared" si="18"/>
        <v/>
      </c>
      <c r="W92" s="21">
        <f t="shared" si="12"/>
        <v>0</v>
      </c>
      <c r="X92" s="21">
        <f t="shared" si="13"/>
        <v>1</v>
      </c>
      <c r="Y92" s="21" t="str">
        <f t="shared" si="19"/>
        <v/>
      </c>
      <c r="Z9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92" s="13" t="str">
        <f t="shared" si="14"/>
        <v/>
      </c>
      <c r="AB92" s="13" t="str">
        <f t="shared" si="20"/>
        <v>N</v>
      </c>
      <c r="AC92" s="13">
        <f t="shared" si="21"/>
        <v>49</v>
      </c>
      <c r="AD92" s="13" t="str">
        <f t="shared" si="22"/>
        <v/>
      </c>
      <c r="AE92" s="13" t="e">
        <f>IF(AND(VLOOKUP($T92,#REF!,2,0)=0,S92=""),"“错误请确认”",IF(VLOOKUP($T92,#REF!,2,0)=0,S92,VLOOKUP($T92,#REF!,2,0)))</f>
        <v>#REF!</v>
      </c>
      <c r="AF92" s="13" t="s">
        <v>475</v>
      </c>
      <c r="AG92" s="13" t="e">
        <f>IF(VLOOKUP(T92,#REF!,29,0)=0,VLOOKUP(T92,#REF!,23,0)&amp;RIGHT(S92,2),VLOOKUP(T92,#REF!,23,0)&amp;VLOOKUP(T92,#REF!,29,0))</f>
        <v>#REF!</v>
      </c>
      <c r="AH92" s="13" t="s">
        <v>50</v>
      </c>
      <c r="AI92" s="13" t="e">
        <f t="shared" si="23"/>
        <v>#REF!</v>
      </c>
    </row>
    <row r="93" ht="15" customHeight="1" spans="1:35">
      <c r="A93" s="21">
        <f t="shared" si="15"/>
        <v>92</v>
      </c>
      <c r="B93" s="22" t="s">
        <v>476</v>
      </c>
      <c r="C93" s="22" t="s">
        <v>45</v>
      </c>
      <c r="D93" s="22" t="s">
        <v>36</v>
      </c>
      <c r="E93" s="22" t="s">
        <v>477</v>
      </c>
      <c r="F93" s="22" t="s">
        <v>476</v>
      </c>
      <c r="G93" s="22" t="s">
        <v>476</v>
      </c>
      <c r="H93" s="22" t="s">
        <v>476</v>
      </c>
      <c r="I93" s="22" t="s">
        <v>476</v>
      </c>
      <c r="J93" s="22" t="s">
        <v>476</v>
      </c>
      <c r="K93" s="22" t="s">
        <v>124</v>
      </c>
      <c r="L93" s="22" t="s">
        <v>478</v>
      </c>
      <c r="M93" s="22" t="s">
        <v>479</v>
      </c>
      <c r="N93" s="22" t="e">
        <f>INDEX(#REF!,MATCH($K93,#REF!,0))</f>
        <v>#REF!</v>
      </c>
      <c r="O93" s="28"/>
      <c r="P93" s="25" t="str">
        <f t="shared" si="16"/>
        <v/>
      </c>
      <c r="Q93" s="26" t="s">
        <v>41</v>
      </c>
      <c r="R93" s="21"/>
      <c r="S93" s="21"/>
      <c r="T93" s="32" t="str">
        <f t="shared" si="17"/>
        <v>小学语文</v>
      </c>
      <c r="U93" s="32" t="str">
        <f>IFERROR(VLOOKUP(复审!T93,#REF!,2,FALSE),"无此科目")</f>
        <v>无此科目</v>
      </c>
      <c r="V93" s="21" t="str">
        <f t="shared" si="18"/>
        <v/>
      </c>
      <c r="W93" s="21">
        <f t="shared" si="12"/>
        <v>0</v>
      </c>
      <c r="X93" s="21">
        <f t="shared" si="13"/>
        <v>1</v>
      </c>
      <c r="Y93" s="21" t="str">
        <f t="shared" si="19"/>
        <v/>
      </c>
      <c r="Z9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93" s="13" t="str">
        <f t="shared" si="14"/>
        <v/>
      </c>
      <c r="AB93" s="13" t="str">
        <f t="shared" si="20"/>
        <v>N</v>
      </c>
      <c r="AC93" s="13">
        <f t="shared" si="21"/>
        <v>50</v>
      </c>
      <c r="AD93" s="13" t="str">
        <f t="shared" si="22"/>
        <v/>
      </c>
      <c r="AE93" s="13" t="e">
        <f>IF(AND(VLOOKUP($T93,#REF!,2,0)=0,S93=""),"“错误请确认”",IF(VLOOKUP($T93,#REF!,2,0)=0,S93,VLOOKUP($T93,#REF!,2,0)))</f>
        <v>#REF!</v>
      </c>
      <c r="AF93" s="13" t="s">
        <v>480</v>
      </c>
      <c r="AG93" s="13" t="e">
        <f>IF(VLOOKUP(T93,#REF!,29,0)=0,VLOOKUP(T93,#REF!,23,0)&amp;RIGHT(S93,2),VLOOKUP(T93,#REF!,23,0)&amp;VLOOKUP(T93,#REF!,29,0))</f>
        <v>#REF!</v>
      </c>
      <c r="AH93" s="13" t="s">
        <v>50</v>
      </c>
      <c r="AI93" s="13" t="e">
        <f t="shared" si="23"/>
        <v>#REF!</v>
      </c>
    </row>
    <row r="94" ht="15" customHeight="1" spans="1:35">
      <c r="A94" s="21">
        <f t="shared" si="15"/>
        <v>93</v>
      </c>
      <c r="B94" s="22" t="s">
        <v>481</v>
      </c>
      <c r="C94" s="22" t="s">
        <v>45</v>
      </c>
      <c r="D94" s="22" t="s">
        <v>36</v>
      </c>
      <c r="E94" s="22" t="s">
        <v>482</v>
      </c>
      <c r="F94" s="22" t="s">
        <v>481</v>
      </c>
      <c r="G94" s="22" t="s">
        <v>481</v>
      </c>
      <c r="H94" s="22" t="s">
        <v>481</v>
      </c>
      <c r="I94" s="22" t="s">
        <v>481</v>
      </c>
      <c r="J94" s="22" t="s">
        <v>481</v>
      </c>
      <c r="K94" s="22" t="s">
        <v>124</v>
      </c>
      <c r="L94" s="22" t="s">
        <v>483</v>
      </c>
      <c r="M94" s="22" t="s">
        <v>91</v>
      </c>
      <c r="N94" s="22" t="e">
        <f>INDEX(#REF!,MATCH($K94,#REF!,0))</f>
        <v>#REF!</v>
      </c>
      <c r="O94" s="28"/>
      <c r="P94" s="25" t="str">
        <f t="shared" si="16"/>
        <v/>
      </c>
      <c r="Q94" s="26" t="s">
        <v>41</v>
      </c>
      <c r="R94" s="21"/>
      <c r="S94" s="21"/>
      <c r="T94" s="32" t="str">
        <f t="shared" si="17"/>
        <v>小学语文</v>
      </c>
      <c r="U94" s="32" t="str">
        <f>IFERROR(VLOOKUP(复审!T94,#REF!,2,FALSE),"无此科目")</f>
        <v>无此科目</v>
      </c>
      <c r="V94" s="21" t="str">
        <f t="shared" si="18"/>
        <v/>
      </c>
      <c r="W94" s="21">
        <f t="shared" si="12"/>
        <v>0</v>
      </c>
      <c r="X94" s="21">
        <f t="shared" si="13"/>
        <v>1</v>
      </c>
      <c r="Y94" s="21" t="str">
        <f t="shared" si="19"/>
        <v/>
      </c>
      <c r="Z9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94" s="13" t="str">
        <f t="shared" si="14"/>
        <v/>
      </c>
      <c r="AB94" s="13" t="str">
        <f t="shared" si="20"/>
        <v>N</v>
      </c>
      <c r="AC94" s="13">
        <f t="shared" si="21"/>
        <v>51</v>
      </c>
      <c r="AD94" s="13" t="str">
        <f t="shared" si="22"/>
        <v/>
      </c>
      <c r="AE94" s="13" t="e">
        <f>IF(AND(VLOOKUP($T94,#REF!,2,0)=0,S94=""),"“错误请确认”",IF(VLOOKUP($T94,#REF!,2,0)=0,S94,VLOOKUP($T94,#REF!,2,0)))</f>
        <v>#REF!</v>
      </c>
      <c r="AF94" s="13" t="s">
        <v>484</v>
      </c>
      <c r="AG94" s="13" t="e">
        <f>IF(VLOOKUP(T94,#REF!,29,0)=0,VLOOKUP(T94,#REF!,23,0)&amp;RIGHT(S94,2),VLOOKUP(T94,#REF!,23,0)&amp;VLOOKUP(T94,#REF!,29,0))</f>
        <v>#REF!</v>
      </c>
      <c r="AH94" s="13" t="s">
        <v>50</v>
      </c>
      <c r="AI94" s="13" t="e">
        <f t="shared" si="23"/>
        <v>#REF!</v>
      </c>
    </row>
    <row r="95" ht="15" customHeight="1" spans="1:35">
      <c r="A95" s="21">
        <f t="shared" si="15"/>
        <v>94</v>
      </c>
      <c r="B95" s="22" t="s">
        <v>485</v>
      </c>
      <c r="C95" s="22" t="s">
        <v>45</v>
      </c>
      <c r="D95" s="22" t="s">
        <v>36</v>
      </c>
      <c r="E95" s="22" t="s">
        <v>486</v>
      </c>
      <c r="F95" s="22" t="s">
        <v>485</v>
      </c>
      <c r="G95" s="22" t="s">
        <v>485</v>
      </c>
      <c r="H95" s="22" t="s">
        <v>485</v>
      </c>
      <c r="I95" s="22" t="s">
        <v>485</v>
      </c>
      <c r="J95" s="22" t="s">
        <v>485</v>
      </c>
      <c r="K95" s="22" t="s">
        <v>124</v>
      </c>
      <c r="L95" s="22" t="s">
        <v>487</v>
      </c>
      <c r="M95" s="22" t="s">
        <v>488</v>
      </c>
      <c r="N95" s="22" t="e">
        <f>INDEX(#REF!,MATCH($K95,#REF!,0))</f>
        <v>#REF!</v>
      </c>
      <c r="O95" s="28"/>
      <c r="P95" s="25" t="str">
        <f t="shared" si="16"/>
        <v/>
      </c>
      <c r="Q95" s="26" t="s">
        <v>41</v>
      </c>
      <c r="R95" s="21"/>
      <c r="S95" s="21"/>
      <c r="T95" s="32" t="str">
        <f t="shared" si="17"/>
        <v>小学语文</v>
      </c>
      <c r="U95" s="32" t="str">
        <f>IFERROR(VLOOKUP(复审!T95,#REF!,2,FALSE),"无此科目")</f>
        <v>无此科目</v>
      </c>
      <c r="V95" s="21" t="str">
        <f t="shared" si="18"/>
        <v/>
      </c>
      <c r="W95" s="21">
        <f t="shared" si="12"/>
        <v>0</v>
      </c>
      <c r="X95" s="21">
        <f t="shared" si="13"/>
        <v>1</v>
      </c>
      <c r="Y95" s="21" t="str">
        <f t="shared" si="19"/>
        <v/>
      </c>
      <c r="Z9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95" s="13" t="str">
        <f t="shared" si="14"/>
        <v/>
      </c>
      <c r="AB95" s="13" t="str">
        <f t="shared" si="20"/>
        <v>N</v>
      </c>
      <c r="AC95" s="13">
        <f t="shared" si="21"/>
        <v>52</v>
      </c>
      <c r="AD95" s="13" t="str">
        <f t="shared" si="22"/>
        <v/>
      </c>
      <c r="AE95" s="13" t="e">
        <f>IF(AND(VLOOKUP($T95,#REF!,2,0)=0,S95=""),"“错误请确认”",IF(VLOOKUP($T95,#REF!,2,0)=0,S95,VLOOKUP($T95,#REF!,2,0)))</f>
        <v>#REF!</v>
      </c>
      <c r="AF95" s="13" t="s">
        <v>489</v>
      </c>
      <c r="AG95" s="13" t="e">
        <f>IF(VLOOKUP(T95,#REF!,29,0)=0,VLOOKUP(T95,#REF!,23,0)&amp;RIGHT(S95,2),VLOOKUP(T95,#REF!,23,0)&amp;VLOOKUP(T95,#REF!,29,0))</f>
        <v>#REF!</v>
      </c>
      <c r="AH95" s="13" t="s">
        <v>364</v>
      </c>
      <c r="AI95" s="13" t="e">
        <f t="shared" si="23"/>
        <v>#REF!</v>
      </c>
    </row>
    <row r="96" ht="15" customHeight="1" spans="1:35">
      <c r="A96" s="21">
        <f t="shared" si="15"/>
        <v>95</v>
      </c>
      <c r="B96" s="22" t="s">
        <v>490</v>
      </c>
      <c r="C96" s="22" t="s">
        <v>45</v>
      </c>
      <c r="D96" s="22" t="s">
        <v>36</v>
      </c>
      <c r="E96" s="22" t="s">
        <v>491</v>
      </c>
      <c r="F96" s="22" t="s">
        <v>490</v>
      </c>
      <c r="G96" s="22" t="s">
        <v>490</v>
      </c>
      <c r="H96" s="22" t="s">
        <v>490</v>
      </c>
      <c r="I96" s="22" t="s">
        <v>490</v>
      </c>
      <c r="J96" s="22" t="s">
        <v>490</v>
      </c>
      <c r="K96" s="22" t="s">
        <v>124</v>
      </c>
      <c r="L96" s="22" t="s">
        <v>492</v>
      </c>
      <c r="M96" s="22" t="s">
        <v>91</v>
      </c>
      <c r="N96" s="22" t="e">
        <f>INDEX(#REF!,MATCH($K96,#REF!,0))</f>
        <v>#REF!</v>
      </c>
      <c r="O96" s="28"/>
      <c r="P96" s="25" t="str">
        <f t="shared" si="16"/>
        <v/>
      </c>
      <c r="Q96" s="26" t="s">
        <v>41</v>
      </c>
      <c r="R96" s="21"/>
      <c r="S96" s="21"/>
      <c r="T96" s="32" t="str">
        <f t="shared" si="17"/>
        <v>小学语文</v>
      </c>
      <c r="U96" s="32" t="str">
        <f>IFERROR(VLOOKUP(复审!T96,#REF!,2,FALSE),"无此科目")</f>
        <v>无此科目</v>
      </c>
      <c r="V96" s="21" t="str">
        <f t="shared" si="18"/>
        <v/>
      </c>
      <c r="W96" s="21">
        <f t="shared" si="12"/>
        <v>0</v>
      </c>
      <c r="X96" s="21">
        <f t="shared" si="13"/>
        <v>1</v>
      </c>
      <c r="Y96" s="21" t="str">
        <f t="shared" si="19"/>
        <v/>
      </c>
      <c r="Z9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96" s="13" t="str">
        <f t="shared" si="14"/>
        <v/>
      </c>
      <c r="AB96" s="13" t="str">
        <f t="shared" si="20"/>
        <v>N</v>
      </c>
      <c r="AC96" s="13">
        <f t="shared" si="21"/>
        <v>53</v>
      </c>
      <c r="AD96" s="13" t="str">
        <f t="shared" si="22"/>
        <v/>
      </c>
      <c r="AE96" s="13" t="e">
        <f>IF(AND(VLOOKUP($T96,#REF!,2,0)=0,S96=""),"“错误请确认”",IF(VLOOKUP($T96,#REF!,2,0)=0,S96,VLOOKUP($T96,#REF!,2,0)))</f>
        <v>#REF!</v>
      </c>
      <c r="AF96" s="13" t="s">
        <v>493</v>
      </c>
      <c r="AG96" s="13" t="e">
        <f>IF(VLOOKUP(T96,#REF!,29,0)=0,VLOOKUP(T96,#REF!,23,0)&amp;RIGHT(S96,2),VLOOKUP(T96,#REF!,23,0)&amp;VLOOKUP(T96,#REF!,29,0))</f>
        <v>#REF!</v>
      </c>
      <c r="AH96" s="13" t="s">
        <v>50</v>
      </c>
      <c r="AI96" s="13" t="e">
        <f t="shared" si="23"/>
        <v>#REF!</v>
      </c>
    </row>
    <row r="97" ht="15" customHeight="1" spans="1:35">
      <c r="A97" s="21">
        <f t="shared" si="15"/>
        <v>96</v>
      </c>
      <c r="B97" s="22" t="s">
        <v>494</v>
      </c>
      <c r="C97" s="22" t="s">
        <v>45</v>
      </c>
      <c r="D97" s="22" t="s">
        <v>36</v>
      </c>
      <c r="E97" s="22" t="s">
        <v>495</v>
      </c>
      <c r="F97" s="22" t="s">
        <v>494</v>
      </c>
      <c r="G97" s="22" t="s">
        <v>494</v>
      </c>
      <c r="H97" s="22" t="s">
        <v>494</v>
      </c>
      <c r="I97" s="22" t="s">
        <v>494</v>
      </c>
      <c r="J97" s="22" t="s">
        <v>494</v>
      </c>
      <c r="K97" s="22" t="s">
        <v>124</v>
      </c>
      <c r="L97" s="22" t="s">
        <v>496</v>
      </c>
      <c r="M97" s="22" t="s">
        <v>497</v>
      </c>
      <c r="N97" s="22" t="e">
        <f>INDEX(#REF!,MATCH($K97,#REF!,0))</f>
        <v>#REF!</v>
      </c>
      <c r="O97" s="28"/>
      <c r="P97" s="25" t="str">
        <f t="shared" si="16"/>
        <v>小学语文第1考场</v>
      </c>
      <c r="Q97" s="26" t="s">
        <v>41</v>
      </c>
      <c r="R97" s="21">
        <v>19</v>
      </c>
      <c r="S97" s="21" t="s">
        <v>150</v>
      </c>
      <c r="T97" s="32" t="str">
        <f t="shared" si="17"/>
        <v>小学语文</v>
      </c>
      <c r="U97" s="32" t="str">
        <f>IFERROR(VLOOKUP(复审!T97,#REF!,2,FALSE),"无此科目")</f>
        <v>无此科目</v>
      </c>
      <c r="V97" s="21" t="str">
        <f t="shared" si="18"/>
        <v>无此科目019</v>
      </c>
      <c r="W97" s="21">
        <f t="shared" si="12"/>
        <v>19</v>
      </c>
      <c r="X97" s="21">
        <f t="shared" si="13"/>
        <v>1</v>
      </c>
      <c r="Y97" s="21">
        <f t="shared" si="19"/>
        <v>1</v>
      </c>
      <c r="Z9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97" s="13" t="str">
        <f t="shared" si="14"/>
        <v/>
      </c>
      <c r="AB97" s="13" t="str">
        <f t="shared" si="20"/>
        <v>Y</v>
      </c>
      <c r="AC97" s="13" t="str">
        <f t="shared" si="21"/>
        <v/>
      </c>
      <c r="AD97" s="13">
        <f t="shared" si="22"/>
        <v>1</v>
      </c>
      <c r="AE97" s="13" t="e">
        <f>IF(AND(VLOOKUP($T97,#REF!,2,0)=0,S97=""),"“错误请确认”",IF(VLOOKUP($T97,#REF!,2,0)=0,S97,VLOOKUP($T97,#REF!,2,0)))</f>
        <v>#REF!</v>
      </c>
      <c r="AF97" s="13" t="s">
        <v>498</v>
      </c>
      <c r="AG97" s="13" t="e">
        <f>IF(VLOOKUP(T97,#REF!,29,0)=0,VLOOKUP(T97,#REF!,23,0)&amp;RIGHT(S97,2),VLOOKUP(T97,#REF!,23,0)&amp;VLOOKUP(T97,#REF!,29,0))</f>
        <v>#REF!</v>
      </c>
      <c r="AH97" s="13" t="s">
        <v>128</v>
      </c>
      <c r="AI97" s="13" t="e">
        <f t="shared" si="23"/>
        <v>#REF!</v>
      </c>
    </row>
    <row r="98" ht="15" customHeight="1" spans="1:35">
      <c r="A98" s="21">
        <f t="shared" si="15"/>
        <v>97</v>
      </c>
      <c r="B98" s="22" t="s">
        <v>499</v>
      </c>
      <c r="C98" s="22" t="s">
        <v>45</v>
      </c>
      <c r="D98" s="22" t="s">
        <v>36</v>
      </c>
      <c r="E98" s="22" t="s">
        <v>500</v>
      </c>
      <c r="F98" s="22" t="s">
        <v>499</v>
      </c>
      <c r="G98" s="22" t="s">
        <v>499</v>
      </c>
      <c r="H98" s="22" t="s">
        <v>499</v>
      </c>
      <c r="I98" s="22" t="s">
        <v>499</v>
      </c>
      <c r="J98" s="22" t="s">
        <v>499</v>
      </c>
      <c r="K98" s="22" t="s">
        <v>124</v>
      </c>
      <c r="L98" s="22" t="s">
        <v>501</v>
      </c>
      <c r="M98" s="22" t="s">
        <v>502</v>
      </c>
      <c r="N98" s="22" t="e">
        <f>INDEX(#REF!,MATCH($K98,#REF!,0))</f>
        <v>#REF!</v>
      </c>
      <c r="O98" s="28"/>
      <c r="P98" s="25" t="str">
        <f t="shared" si="16"/>
        <v/>
      </c>
      <c r="Q98" s="26" t="s">
        <v>41</v>
      </c>
      <c r="R98" s="21"/>
      <c r="S98" s="21"/>
      <c r="T98" s="32" t="str">
        <f t="shared" si="17"/>
        <v>小学语文</v>
      </c>
      <c r="U98" s="32" t="str">
        <f>IFERROR(VLOOKUP(复审!T98,#REF!,2,FALSE),"无此科目")</f>
        <v>无此科目</v>
      </c>
      <c r="V98" s="21" t="str">
        <f t="shared" si="18"/>
        <v/>
      </c>
      <c r="W98" s="21">
        <f t="shared" si="12"/>
        <v>0</v>
      </c>
      <c r="X98" s="21">
        <f t="shared" si="13"/>
        <v>1</v>
      </c>
      <c r="Y98" s="21" t="str">
        <f t="shared" si="19"/>
        <v/>
      </c>
      <c r="Z9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98" s="13" t="str">
        <f t="shared" si="14"/>
        <v/>
      </c>
      <c r="AB98" s="13" t="str">
        <f t="shared" si="20"/>
        <v>N</v>
      </c>
      <c r="AC98" s="13">
        <f t="shared" si="21"/>
        <v>54</v>
      </c>
      <c r="AD98" s="13" t="str">
        <f t="shared" si="22"/>
        <v/>
      </c>
      <c r="AE98" s="13" t="e">
        <f>IF(AND(VLOOKUP($T98,#REF!,2,0)=0,S98=""),"“错误请确认”",IF(VLOOKUP($T98,#REF!,2,0)=0,S98,VLOOKUP($T98,#REF!,2,0)))</f>
        <v>#REF!</v>
      </c>
      <c r="AF98" s="13" t="s">
        <v>503</v>
      </c>
      <c r="AG98" s="13" t="e">
        <f>IF(VLOOKUP(T98,#REF!,29,0)=0,VLOOKUP(T98,#REF!,23,0)&amp;RIGHT(S98,2),VLOOKUP(T98,#REF!,23,0)&amp;VLOOKUP(T98,#REF!,29,0))</f>
        <v>#REF!</v>
      </c>
      <c r="AH98" s="13" t="s">
        <v>50</v>
      </c>
      <c r="AI98" s="13" t="e">
        <f t="shared" si="23"/>
        <v>#REF!</v>
      </c>
    </row>
    <row r="99" ht="15" customHeight="1" spans="1:35">
      <c r="A99" s="21">
        <f t="shared" si="15"/>
        <v>98</v>
      </c>
      <c r="B99" s="22" t="s">
        <v>504</v>
      </c>
      <c r="C99" s="22" t="s">
        <v>45</v>
      </c>
      <c r="D99" s="22" t="s">
        <v>36</v>
      </c>
      <c r="E99" s="22" t="s">
        <v>505</v>
      </c>
      <c r="F99" s="22" t="s">
        <v>504</v>
      </c>
      <c r="G99" s="22" t="s">
        <v>504</v>
      </c>
      <c r="H99" s="22" t="s">
        <v>504</v>
      </c>
      <c r="I99" s="22" t="s">
        <v>504</v>
      </c>
      <c r="J99" s="22" t="s">
        <v>504</v>
      </c>
      <c r="K99" s="22" t="s">
        <v>124</v>
      </c>
      <c r="L99" s="22" t="s">
        <v>506</v>
      </c>
      <c r="M99" s="22" t="s">
        <v>507</v>
      </c>
      <c r="N99" s="22" t="e">
        <f>INDEX(#REF!,MATCH($K99,#REF!,0))</f>
        <v>#REF!</v>
      </c>
      <c r="O99" s="28"/>
      <c r="P99" s="25" t="str">
        <f t="shared" si="16"/>
        <v>小学语文第11考场</v>
      </c>
      <c r="Q99" s="26" t="s">
        <v>41</v>
      </c>
      <c r="R99" s="21">
        <v>326</v>
      </c>
      <c r="S99" s="21" t="s">
        <v>175</v>
      </c>
      <c r="T99" s="32" t="str">
        <f t="shared" si="17"/>
        <v>小学语文</v>
      </c>
      <c r="U99" s="32" t="str">
        <f>IFERROR(VLOOKUP(复审!T99,#REF!,2,FALSE),"无此科目")</f>
        <v>无此科目</v>
      </c>
      <c r="V99" s="21" t="str">
        <f t="shared" si="18"/>
        <v>无此科目326</v>
      </c>
      <c r="W99" s="21">
        <f t="shared" si="12"/>
        <v>326</v>
      </c>
      <c r="X99" s="21">
        <f t="shared" si="13"/>
        <v>1</v>
      </c>
      <c r="Y99" s="21">
        <f t="shared" si="19"/>
        <v>1</v>
      </c>
      <c r="Z9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99" s="13" t="str">
        <f t="shared" si="14"/>
        <v/>
      </c>
      <c r="AB99" s="13" t="str">
        <f t="shared" si="20"/>
        <v>Y</v>
      </c>
      <c r="AC99" s="13" t="str">
        <f t="shared" si="21"/>
        <v/>
      </c>
      <c r="AD99" s="13">
        <f t="shared" si="22"/>
        <v>1</v>
      </c>
      <c r="AE99" s="13" t="e">
        <f>IF(AND(VLOOKUP($T99,#REF!,2,0)=0,S99=""),"“错误请确认”",IF(VLOOKUP($T99,#REF!,2,0)=0,S99,VLOOKUP($T99,#REF!,2,0)))</f>
        <v>#REF!</v>
      </c>
      <c r="AF99" s="13" t="s">
        <v>508</v>
      </c>
      <c r="AG99" s="13" t="e">
        <f>IF(VLOOKUP(T99,#REF!,29,0)=0,VLOOKUP(T99,#REF!,23,0)&amp;RIGHT(S99,2),VLOOKUP(T99,#REF!,23,0)&amp;VLOOKUP(T99,#REF!,29,0))</f>
        <v>#REF!</v>
      </c>
      <c r="AH99" s="13" t="s">
        <v>124</v>
      </c>
      <c r="AI99" s="13" t="e">
        <f t="shared" si="23"/>
        <v>#REF!</v>
      </c>
    </row>
    <row r="100" ht="15" customHeight="1" spans="1:35">
      <c r="A100" s="21">
        <f t="shared" si="15"/>
        <v>99</v>
      </c>
      <c r="B100" s="22" t="s">
        <v>509</v>
      </c>
      <c r="C100" s="22" t="s">
        <v>45</v>
      </c>
      <c r="D100" s="22" t="s">
        <v>36</v>
      </c>
      <c r="E100" s="22" t="s">
        <v>510</v>
      </c>
      <c r="F100" s="22" t="s">
        <v>509</v>
      </c>
      <c r="G100" s="22" t="s">
        <v>509</v>
      </c>
      <c r="H100" s="22" t="s">
        <v>509</v>
      </c>
      <c r="I100" s="22" t="s">
        <v>509</v>
      </c>
      <c r="J100" s="22" t="s">
        <v>509</v>
      </c>
      <c r="K100" s="22" t="s">
        <v>124</v>
      </c>
      <c r="L100" s="22" t="s">
        <v>511</v>
      </c>
      <c r="M100" s="22" t="s">
        <v>511</v>
      </c>
      <c r="N100" s="22" t="e">
        <f>INDEX(#REF!,MATCH($K100,#REF!,0))</f>
        <v>#REF!</v>
      </c>
      <c r="O100" s="28"/>
      <c r="P100" s="25" t="str">
        <f t="shared" si="16"/>
        <v/>
      </c>
      <c r="Q100" s="26" t="s">
        <v>41</v>
      </c>
      <c r="R100" s="21"/>
      <c r="S100" s="21"/>
      <c r="T100" s="32" t="str">
        <f t="shared" si="17"/>
        <v>小学语文</v>
      </c>
      <c r="U100" s="32" t="str">
        <f>IFERROR(VLOOKUP(复审!T100,#REF!,2,FALSE),"无此科目")</f>
        <v>无此科目</v>
      </c>
      <c r="V100" s="21" t="str">
        <f t="shared" si="18"/>
        <v/>
      </c>
      <c r="W100" s="21">
        <f t="shared" si="12"/>
        <v>0</v>
      </c>
      <c r="X100" s="21">
        <f t="shared" si="13"/>
        <v>1</v>
      </c>
      <c r="Y100" s="21" t="str">
        <f t="shared" si="19"/>
        <v/>
      </c>
      <c r="Z10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00" s="13" t="str">
        <f t="shared" si="14"/>
        <v/>
      </c>
      <c r="AB100" s="13" t="str">
        <f t="shared" si="20"/>
        <v>N</v>
      </c>
      <c r="AC100" s="13">
        <f t="shared" si="21"/>
        <v>55</v>
      </c>
      <c r="AD100" s="13" t="str">
        <f t="shared" si="22"/>
        <v/>
      </c>
      <c r="AE100" s="13" t="e">
        <f>IF(AND(VLOOKUP($T100,#REF!,2,0)=0,S100=""),"“错误请确认”",IF(VLOOKUP($T100,#REF!,2,0)=0,S100,VLOOKUP($T100,#REF!,2,0)))</f>
        <v>#REF!</v>
      </c>
      <c r="AF100" s="13" t="s">
        <v>512</v>
      </c>
      <c r="AG100" s="13" t="e">
        <f>IF(VLOOKUP(T100,#REF!,29,0)=0,VLOOKUP(T100,#REF!,23,0)&amp;RIGHT(S100,2),VLOOKUP(T100,#REF!,23,0)&amp;VLOOKUP(T100,#REF!,29,0))</f>
        <v>#REF!</v>
      </c>
      <c r="AH100" s="13" t="s">
        <v>50</v>
      </c>
      <c r="AI100" s="13" t="e">
        <f t="shared" si="23"/>
        <v>#REF!</v>
      </c>
    </row>
    <row r="101" ht="15" customHeight="1" spans="1:35">
      <c r="A101" s="21">
        <f t="shared" si="15"/>
        <v>100</v>
      </c>
      <c r="B101" s="22" t="s">
        <v>513</v>
      </c>
      <c r="C101" s="22" t="s">
        <v>45</v>
      </c>
      <c r="D101" s="22" t="s">
        <v>36</v>
      </c>
      <c r="E101" s="22" t="s">
        <v>514</v>
      </c>
      <c r="F101" s="22" t="s">
        <v>513</v>
      </c>
      <c r="G101" s="22" t="s">
        <v>513</v>
      </c>
      <c r="H101" s="22" t="s">
        <v>513</v>
      </c>
      <c r="I101" s="22" t="s">
        <v>513</v>
      </c>
      <c r="J101" s="22" t="s">
        <v>513</v>
      </c>
      <c r="K101" s="22" t="s">
        <v>124</v>
      </c>
      <c r="L101" s="22" t="s">
        <v>515</v>
      </c>
      <c r="M101" s="22" t="s">
        <v>515</v>
      </c>
      <c r="N101" s="22" t="e">
        <f>INDEX(#REF!,MATCH($K101,#REF!,0))</f>
        <v>#REF!</v>
      </c>
      <c r="O101" s="28"/>
      <c r="P101" s="25" t="str">
        <f t="shared" si="16"/>
        <v/>
      </c>
      <c r="Q101" s="26" t="s">
        <v>41</v>
      </c>
      <c r="R101" s="21"/>
      <c r="S101" s="21"/>
      <c r="T101" s="32" t="str">
        <f t="shared" si="17"/>
        <v>小学语文</v>
      </c>
      <c r="U101" s="32" t="str">
        <f>IFERROR(VLOOKUP(复审!T101,#REF!,2,FALSE),"无此科目")</f>
        <v>无此科目</v>
      </c>
      <c r="V101" s="21" t="str">
        <f t="shared" si="18"/>
        <v/>
      </c>
      <c r="W101" s="21">
        <f t="shared" si="12"/>
        <v>0</v>
      </c>
      <c r="X101" s="21">
        <f t="shared" si="13"/>
        <v>1</v>
      </c>
      <c r="Y101" s="21" t="str">
        <f t="shared" si="19"/>
        <v/>
      </c>
      <c r="Z10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01" s="13" t="str">
        <f t="shared" si="14"/>
        <v/>
      </c>
      <c r="AB101" s="13" t="str">
        <f t="shared" si="20"/>
        <v>N</v>
      </c>
      <c r="AC101" s="13">
        <f t="shared" si="21"/>
        <v>56</v>
      </c>
      <c r="AD101" s="13" t="str">
        <f t="shared" si="22"/>
        <v/>
      </c>
      <c r="AE101" s="13" t="e">
        <f>IF(AND(VLOOKUP($T101,#REF!,2,0)=0,S101=""),"“错误请确认”",IF(VLOOKUP($T101,#REF!,2,0)=0,S101,VLOOKUP($T101,#REF!,2,0)))</f>
        <v>#REF!</v>
      </c>
      <c r="AF101" s="13" t="s">
        <v>516</v>
      </c>
      <c r="AG101" s="13" t="e">
        <f>IF(VLOOKUP(T101,#REF!,29,0)=0,VLOOKUP(T101,#REF!,23,0)&amp;RIGHT(S101,2),VLOOKUP(T101,#REF!,23,0)&amp;VLOOKUP(T101,#REF!,29,0))</f>
        <v>#REF!</v>
      </c>
      <c r="AH101" s="13" t="s">
        <v>50</v>
      </c>
      <c r="AI101" s="13" t="e">
        <f t="shared" si="23"/>
        <v>#REF!</v>
      </c>
    </row>
    <row r="102" ht="15" customHeight="1" spans="1:35">
      <c r="A102" s="21">
        <f t="shared" si="15"/>
        <v>101</v>
      </c>
      <c r="B102" s="22" t="s">
        <v>517</v>
      </c>
      <c r="C102" s="22" t="s">
        <v>45</v>
      </c>
      <c r="D102" s="22" t="s">
        <v>36</v>
      </c>
      <c r="E102" s="22" t="s">
        <v>518</v>
      </c>
      <c r="F102" s="22" t="s">
        <v>517</v>
      </c>
      <c r="G102" s="22" t="s">
        <v>517</v>
      </c>
      <c r="H102" s="22" t="s">
        <v>517</v>
      </c>
      <c r="I102" s="22" t="s">
        <v>517</v>
      </c>
      <c r="J102" s="22" t="s">
        <v>517</v>
      </c>
      <c r="K102" s="22" t="s">
        <v>124</v>
      </c>
      <c r="L102" s="22" t="s">
        <v>519</v>
      </c>
      <c r="M102" s="22" t="s">
        <v>519</v>
      </c>
      <c r="N102" s="22" t="e">
        <f>INDEX(#REF!,MATCH($K102,#REF!,0))</f>
        <v>#REF!</v>
      </c>
      <c r="O102" s="28"/>
      <c r="P102" s="25" t="str">
        <f t="shared" si="16"/>
        <v/>
      </c>
      <c r="Q102" s="26" t="s">
        <v>41</v>
      </c>
      <c r="R102" s="21"/>
      <c r="S102" s="21"/>
      <c r="T102" s="32" t="str">
        <f t="shared" si="17"/>
        <v>小学语文</v>
      </c>
      <c r="U102" s="32" t="str">
        <f>IFERROR(VLOOKUP(复审!T102,#REF!,2,FALSE),"无此科目")</f>
        <v>无此科目</v>
      </c>
      <c r="V102" s="21" t="str">
        <f t="shared" si="18"/>
        <v/>
      </c>
      <c r="W102" s="21">
        <f t="shared" si="12"/>
        <v>0</v>
      </c>
      <c r="X102" s="21">
        <f t="shared" si="13"/>
        <v>1</v>
      </c>
      <c r="Y102" s="21" t="str">
        <f t="shared" si="19"/>
        <v/>
      </c>
      <c r="Z10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02" s="13" t="str">
        <f t="shared" si="14"/>
        <v/>
      </c>
      <c r="AB102" s="13" t="str">
        <f t="shared" si="20"/>
        <v>N</v>
      </c>
      <c r="AC102" s="13">
        <f t="shared" si="21"/>
        <v>57</v>
      </c>
      <c r="AD102" s="13" t="str">
        <f t="shared" si="22"/>
        <v/>
      </c>
      <c r="AE102" s="13" t="e">
        <f>IF(AND(VLOOKUP($T102,#REF!,2,0)=0,S102=""),"“错误请确认”",IF(VLOOKUP($T102,#REF!,2,0)=0,S102,VLOOKUP($T102,#REF!,2,0)))</f>
        <v>#REF!</v>
      </c>
      <c r="AF102" s="13" t="s">
        <v>520</v>
      </c>
      <c r="AG102" s="13" t="e">
        <f>IF(VLOOKUP(T102,#REF!,29,0)=0,VLOOKUP(T102,#REF!,23,0)&amp;RIGHT(S102,2),VLOOKUP(T102,#REF!,23,0)&amp;VLOOKUP(T102,#REF!,29,0))</f>
        <v>#REF!</v>
      </c>
      <c r="AH102" s="13" t="s">
        <v>50</v>
      </c>
      <c r="AI102" s="13" t="e">
        <f t="shared" si="23"/>
        <v>#REF!</v>
      </c>
    </row>
    <row r="103" ht="15" customHeight="1" spans="1:35">
      <c r="A103" s="21">
        <f t="shared" si="15"/>
        <v>102</v>
      </c>
      <c r="B103" s="22" t="s">
        <v>521</v>
      </c>
      <c r="C103" s="22" t="s">
        <v>45</v>
      </c>
      <c r="D103" s="22" t="s">
        <v>36</v>
      </c>
      <c r="E103" s="22" t="s">
        <v>522</v>
      </c>
      <c r="F103" s="22" t="s">
        <v>521</v>
      </c>
      <c r="G103" s="22" t="s">
        <v>521</v>
      </c>
      <c r="H103" s="22" t="s">
        <v>521</v>
      </c>
      <c r="I103" s="22" t="s">
        <v>521</v>
      </c>
      <c r="J103" s="22" t="s">
        <v>521</v>
      </c>
      <c r="K103" s="22" t="s">
        <v>124</v>
      </c>
      <c r="L103" s="22" t="s">
        <v>523</v>
      </c>
      <c r="M103" s="22" t="s">
        <v>91</v>
      </c>
      <c r="N103" s="22" t="e">
        <f>INDEX(#REF!,MATCH($K103,#REF!,0))</f>
        <v>#REF!</v>
      </c>
      <c r="O103" s="28"/>
      <c r="P103" s="25" t="str">
        <f t="shared" si="16"/>
        <v/>
      </c>
      <c r="Q103" s="26" t="s">
        <v>41</v>
      </c>
      <c r="R103" s="21"/>
      <c r="S103" s="21"/>
      <c r="T103" s="32" t="str">
        <f t="shared" si="17"/>
        <v>小学语文</v>
      </c>
      <c r="U103" s="32" t="str">
        <f>IFERROR(VLOOKUP(复审!T103,#REF!,2,FALSE),"无此科目")</f>
        <v>无此科目</v>
      </c>
      <c r="V103" s="21" t="str">
        <f t="shared" si="18"/>
        <v/>
      </c>
      <c r="W103" s="21">
        <f t="shared" si="12"/>
        <v>0</v>
      </c>
      <c r="X103" s="21">
        <f t="shared" si="13"/>
        <v>1</v>
      </c>
      <c r="Y103" s="21" t="str">
        <f t="shared" si="19"/>
        <v/>
      </c>
      <c r="Z10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03" s="13" t="str">
        <f t="shared" si="14"/>
        <v/>
      </c>
      <c r="AB103" s="13" t="str">
        <f t="shared" si="20"/>
        <v>N</v>
      </c>
      <c r="AC103" s="13">
        <f t="shared" si="21"/>
        <v>58</v>
      </c>
      <c r="AD103" s="13" t="str">
        <f t="shared" si="22"/>
        <v/>
      </c>
      <c r="AE103" s="13" t="e">
        <f>IF(AND(VLOOKUP($T103,#REF!,2,0)=0,S103=""),"“错误请确认”",IF(VLOOKUP($T103,#REF!,2,0)=0,S103,VLOOKUP($T103,#REF!,2,0)))</f>
        <v>#REF!</v>
      </c>
      <c r="AF103" s="13" t="s">
        <v>524</v>
      </c>
      <c r="AG103" s="13" t="e">
        <f>IF(VLOOKUP(T103,#REF!,29,0)=0,VLOOKUP(T103,#REF!,23,0)&amp;RIGHT(S103,2),VLOOKUP(T103,#REF!,23,0)&amp;VLOOKUP(T103,#REF!,29,0))</f>
        <v>#REF!</v>
      </c>
      <c r="AH103" s="13" t="s">
        <v>50</v>
      </c>
      <c r="AI103" s="13" t="e">
        <f t="shared" si="23"/>
        <v>#REF!</v>
      </c>
    </row>
    <row r="104" ht="15" customHeight="1" spans="1:35">
      <c r="A104" s="21">
        <f t="shared" si="15"/>
        <v>103</v>
      </c>
      <c r="B104" s="22" t="s">
        <v>525</v>
      </c>
      <c r="C104" s="22" t="s">
        <v>45</v>
      </c>
      <c r="D104" s="22" t="s">
        <v>36</v>
      </c>
      <c r="E104" s="22" t="s">
        <v>526</v>
      </c>
      <c r="F104" s="22" t="s">
        <v>525</v>
      </c>
      <c r="G104" s="22" t="s">
        <v>525</v>
      </c>
      <c r="H104" s="22" t="s">
        <v>525</v>
      </c>
      <c r="I104" s="22" t="s">
        <v>525</v>
      </c>
      <c r="J104" s="22" t="s">
        <v>525</v>
      </c>
      <c r="K104" s="22" t="s">
        <v>124</v>
      </c>
      <c r="L104" s="22" t="s">
        <v>527</v>
      </c>
      <c r="M104" s="22" t="s">
        <v>528</v>
      </c>
      <c r="N104" s="22" t="e">
        <f>INDEX(#REF!,MATCH($K104,#REF!,0))</f>
        <v>#REF!</v>
      </c>
      <c r="O104" s="28"/>
      <c r="P104" s="25" t="str">
        <f t="shared" si="16"/>
        <v/>
      </c>
      <c r="Q104" s="26" t="s">
        <v>41</v>
      </c>
      <c r="R104" s="21"/>
      <c r="S104" s="21"/>
      <c r="T104" s="32" t="str">
        <f t="shared" si="17"/>
        <v>小学语文</v>
      </c>
      <c r="U104" s="32" t="str">
        <f>IFERROR(VLOOKUP(复审!T104,#REF!,2,FALSE),"无此科目")</f>
        <v>无此科目</v>
      </c>
      <c r="V104" s="21" t="str">
        <f t="shared" si="18"/>
        <v/>
      </c>
      <c r="W104" s="21">
        <f t="shared" si="12"/>
        <v>0</v>
      </c>
      <c r="X104" s="21">
        <f t="shared" si="13"/>
        <v>1</v>
      </c>
      <c r="Y104" s="21" t="str">
        <f t="shared" si="19"/>
        <v/>
      </c>
      <c r="Z10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04" s="13" t="str">
        <f t="shared" si="14"/>
        <v/>
      </c>
      <c r="AB104" s="13" t="str">
        <f t="shared" si="20"/>
        <v>N</v>
      </c>
      <c r="AC104" s="13">
        <f t="shared" si="21"/>
        <v>59</v>
      </c>
      <c r="AD104" s="13" t="str">
        <f t="shared" si="22"/>
        <v/>
      </c>
      <c r="AE104" s="13" t="e">
        <f>IF(AND(VLOOKUP($T104,#REF!,2,0)=0,S104=""),"“错误请确认”",IF(VLOOKUP($T104,#REF!,2,0)=0,S104,VLOOKUP($T104,#REF!,2,0)))</f>
        <v>#REF!</v>
      </c>
      <c r="AF104" s="13" t="s">
        <v>529</v>
      </c>
      <c r="AG104" s="13" t="e">
        <f>IF(VLOOKUP(T104,#REF!,29,0)=0,VLOOKUP(T104,#REF!,23,0)&amp;RIGHT(S104,2),VLOOKUP(T104,#REF!,23,0)&amp;VLOOKUP(T104,#REF!,29,0))</f>
        <v>#REF!</v>
      </c>
      <c r="AH104" s="13" t="s">
        <v>50</v>
      </c>
      <c r="AI104" s="13" t="e">
        <f t="shared" si="23"/>
        <v>#REF!</v>
      </c>
    </row>
    <row r="105" ht="15" customHeight="1" spans="1:35">
      <c r="A105" s="21">
        <f t="shared" si="15"/>
        <v>104</v>
      </c>
      <c r="B105" s="22" t="s">
        <v>530</v>
      </c>
      <c r="C105" s="22" t="s">
        <v>45</v>
      </c>
      <c r="D105" s="22" t="s">
        <v>36</v>
      </c>
      <c r="E105" s="22" t="s">
        <v>531</v>
      </c>
      <c r="F105" s="22" t="s">
        <v>530</v>
      </c>
      <c r="G105" s="22" t="s">
        <v>530</v>
      </c>
      <c r="H105" s="22" t="s">
        <v>530</v>
      </c>
      <c r="I105" s="22" t="s">
        <v>530</v>
      </c>
      <c r="J105" s="22" t="s">
        <v>530</v>
      </c>
      <c r="K105" s="22" t="s">
        <v>124</v>
      </c>
      <c r="L105" s="22" t="s">
        <v>532</v>
      </c>
      <c r="M105" s="22" t="s">
        <v>533</v>
      </c>
      <c r="N105" s="22" t="e">
        <f>INDEX(#REF!,MATCH($K105,#REF!,0))</f>
        <v>#REF!</v>
      </c>
      <c r="O105" s="28"/>
      <c r="P105" s="25" t="str">
        <f t="shared" si="16"/>
        <v>小学语文第2考场</v>
      </c>
      <c r="Q105" s="26" t="s">
        <v>41</v>
      </c>
      <c r="R105" s="21">
        <v>42</v>
      </c>
      <c r="S105" s="21" t="s">
        <v>150</v>
      </c>
      <c r="T105" s="32" t="str">
        <f t="shared" si="17"/>
        <v>小学语文</v>
      </c>
      <c r="U105" s="32" t="str">
        <f>IFERROR(VLOOKUP(复审!T105,#REF!,2,FALSE),"无此科目")</f>
        <v>无此科目</v>
      </c>
      <c r="V105" s="21" t="str">
        <f t="shared" si="18"/>
        <v>无此科目042</v>
      </c>
      <c r="W105" s="21">
        <f t="shared" si="12"/>
        <v>42</v>
      </c>
      <c r="X105" s="21">
        <f t="shared" si="13"/>
        <v>1</v>
      </c>
      <c r="Y105" s="21">
        <f t="shared" si="19"/>
        <v>1</v>
      </c>
      <c r="Z10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05" s="13" t="str">
        <f t="shared" si="14"/>
        <v/>
      </c>
      <c r="AB105" s="13" t="str">
        <f t="shared" si="20"/>
        <v>Y</v>
      </c>
      <c r="AC105" s="13" t="str">
        <f t="shared" si="21"/>
        <v/>
      </c>
      <c r="AD105" s="13">
        <f t="shared" si="22"/>
        <v>1</v>
      </c>
      <c r="AE105" s="13" t="e">
        <f>IF(AND(VLOOKUP($T105,#REF!,2,0)=0,S105=""),"“错误请确认”",IF(VLOOKUP($T105,#REF!,2,0)=0,S105,VLOOKUP($T105,#REF!,2,0)))</f>
        <v>#REF!</v>
      </c>
      <c r="AF105" s="13" t="s">
        <v>534</v>
      </c>
      <c r="AG105" s="13" t="e">
        <f>IF(VLOOKUP(T105,#REF!,29,0)=0,VLOOKUP(T105,#REF!,23,0)&amp;RIGHT(S105,2),VLOOKUP(T105,#REF!,23,0)&amp;VLOOKUP(T105,#REF!,29,0))</f>
        <v>#REF!</v>
      </c>
      <c r="AH105" s="13" t="s">
        <v>124</v>
      </c>
      <c r="AI105" s="13" t="e">
        <f t="shared" si="23"/>
        <v>#REF!</v>
      </c>
    </row>
    <row r="106" ht="15" customHeight="1" spans="1:35">
      <c r="A106" s="21">
        <f t="shared" si="15"/>
        <v>105</v>
      </c>
      <c r="B106" s="22" t="s">
        <v>535</v>
      </c>
      <c r="C106" s="22" t="s">
        <v>45</v>
      </c>
      <c r="D106" s="22" t="s">
        <v>36</v>
      </c>
      <c r="E106" s="22" t="s">
        <v>536</v>
      </c>
      <c r="F106" s="22" t="s">
        <v>535</v>
      </c>
      <c r="G106" s="22" t="s">
        <v>535</v>
      </c>
      <c r="H106" s="22" t="s">
        <v>535</v>
      </c>
      <c r="I106" s="22" t="s">
        <v>535</v>
      </c>
      <c r="J106" s="22" t="s">
        <v>535</v>
      </c>
      <c r="K106" s="22" t="s">
        <v>124</v>
      </c>
      <c r="L106" s="22" t="s">
        <v>537</v>
      </c>
      <c r="M106" s="22" t="s">
        <v>537</v>
      </c>
      <c r="N106" s="22" t="e">
        <f>INDEX(#REF!,MATCH($K106,#REF!,0))</f>
        <v>#REF!</v>
      </c>
      <c r="O106" s="28"/>
      <c r="P106" s="25" t="str">
        <f t="shared" si="16"/>
        <v>小学语文第14考场</v>
      </c>
      <c r="Q106" s="26" t="s">
        <v>41</v>
      </c>
      <c r="R106" s="21">
        <v>394</v>
      </c>
      <c r="S106" s="21" t="s">
        <v>181</v>
      </c>
      <c r="T106" s="32" t="str">
        <f t="shared" si="17"/>
        <v>小学语文</v>
      </c>
      <c r="U106" s="32" t="str">
        <f>IFERROR(VLOOKUP(复审!T106,#REF!,2,FALSE),"无此科目")</f>
        <v>无此科目</v>
      </c>
      <c r="V106" s="21" t="str">
        <f t="shared" si="18"/>
        <v>无此科目394</v>
      </c>
      <c r="W106" s="21">
        <f t="shared" si="12"/>
        <v>394</v>
      </c>
      <c r="X106" s="21">
        <f t="shared" si="13"/>
        <v>1</v>
      </c>
      <c r="Y106" s="21">
        <f t="shared" si="19"/>
        <v>1</v>
      </c>
      <c r="Z10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06" s="13" t="str">
        <f t="shared" si="14"/>
        <v/>
      </c>
      <c r="AB106" s="13" t="str">
        <f t="shared" si="20"/>
        <v>Y</v>
      </c>
      <c r="AC106" s="13" t="str">
        <f t="shared" si="21"/>
        <v/>
      </c>
      <c r="AD106" s="13">
        <f t="shared" si="22"/>
        <v>1</v>
      </c>
      <c r="AE106" s="13" t="e">
        <f>IF(AND(VLOOKUP($T106,#REF!,2,0)=0,S106=""),"“错误请确认”",IF(VLOOKUP($T106,#REF!,2,0)=0,S106,VLOOKUP($T106,#REF!,2,0)))</f>
        <v>#REF!</v>
      </c>
      <c r="AF106" s="13" t="s">
        <v>538</v>
      </c>
      <c r="AG106" s="13" t="e">
        <f>IF(VLOOKUP(T106,#REF!,29,0)=0,VLOOKUP(T106,#REF!,23,0)&amp;RIGHT(S106,2),VLOOKUP(T106,#REF!,23,0)&amp;VLOOKUP(T106,#REF!,29,0))</f>
        <v>#REF!</v>
      </c>
      <c r="AH106" s="13" t="s">
        <v>128</v>
      </c>
      <c r="AI106" s="13" t="e">
        <f t="shared" si="23"/>
        <v>#REF!</v>
      </c>
    </row>
    <row r="107" ht="15" customHeight="1" spans="1:35">
      <c r="A107" s="21">
        <f t="shared" si="15"/>
        <v>106</v>
      </c>
      <c r="B107" s="22" t="s">
        <v>539</v>
      </c>
      <c r="C107" s="22" t="s">
        <v>45</v>
      </c>
      <c r="D107" s="22" t="s">
        <v>36</v>
      </c>
      <c r="E107" s="22" t="s">
        <v>540</v>
      </c>
      <c r="F107" s="22" t="s">
        <v>539</v>
      </c>
      <c r="G107" s="22" t="s">
        <v>539</v>
      </c>
      <c r="H107" s="22" t="s">
        <v>539</v>
      </c>
      <c r="I107" s="22" t="s">
        <v>539</v>
      </c>
      <c r="J107" s="22" t="s">
        <v>539</v>
      </c>
      <c r="K107" s="22" t="s">
        <v>124</v>
      </c>
      <c r="L107" s="22" t="s">
        <v>541</v>
      </c>
      <c r="M107" s="22" t="s">
        <v>542</v>
      </c>
      <c r="N107" s="22" t="e">
        <f>INDEX(#REF!,MATCH($K107,#REF!,0))</f>
        <v>#REF!</v>
      </c>
      <c r="O107" s="28"/>
      <c r="P107" s="25" t="str">
        <f t="shared" si="16"/>
        <v/>
      </c>
      <c r="Q107" s="26" t="s">
        <v>41</v>
      </c>
      <c r="R107" s="21"/>
      <c r="S107" s="21"/>
      <c r="T107" s="32" t="str">
        <f t="shared" si="17"/>
        <v>小学语文</v>
      </c>
      <c r="U107" s="32" t="str">
        <f>IFERROR(VLOOKUP(复审!T107,#REF!,2,FALSE),"无此科目")</f>
        <v>无此科目</v>
      </c>
      <c r="V107" s="21" t="str">
        <f t="shared" si="18"/>
        <v/>
      </c>
      <c r="W107" s="21">
        <f t="shared" si="12"/>
        <v>0</v>
      </c>
      <c r="X107" s="21">
        <f t="shared" si="13"/>
        <v>1</v>
      </c>
      <c r="Y107" s="21" t="str">
        <f t="shared" si="19"/>
        <v/>
      </c>
      <c r="Z10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07" s="13" t="str">
        <f t="shared" si="14"/>
        <v/>
      </c>
      <c r="AB107" s="13" t="str">
        <f t="shared" si="20"/>
        <v>N</v>
      </c>
      <c r="AC107" s="13">
        <f t="shared" si="21"/>
        <v>60</v>
      </c>
      <c r="AD107" s="13" t="str">
        <f t="shared" si="22"/>
        <v/>
      </c>
      <c r="AE107" s="13" t="e">
        <f>IF(AND(VLOOKUP($T107,#REF!,2,0)=0,S107=""),"“错误请确认”",IF(VLOOKUP($T107,#REF!,2,0)=0,S107,VLOOKUP($T107,#REF!,2,0)))</f>
        <v>#REF!</v>
      </c>
      <c r="AF107" s="13" t="s">
        <v>543</v>
      </c>
      <c r="AG107" s="13" t="e">
        <f>IF(VLOOKUP(T107,#REF!,29,0)=0,VLOOKUP(T107,#REF!,23,0)&amp;RIGHT(S107,2),VLOOKUP(T107,#REF!,23,0)&amp;VLOOKUP(T107,#REF!,29,0))</f>
        <v>#REF!</v>
      </c>
      <c r="AH107" s="13" t="s">
        <v>50</v>
      </c>
      <c r="AI107" s="13" t="e">
        <f t="shared" si="23"/>
        <v>#REF!</v>
      </c>
    </row>
    <row r="108" ht="15" customHeight="1" spans="1:35">
      <c r="A108" s="21">
        <f t="shared" si="15"/>
        <v>107</v>
      </c>
      <c r="B108" s="22" t="s">
        <v>544</v>
      </c>
      <c r="C108" s="22" t="s">
        <v>45</v>
      </c>
      <c r="D108" s="22" t="s">
        <v>36</v>
      </c>
      <c r="E108" s="22" t="s">
        <v>545</v>
      </c>
      <c r="F108" s="22" t="s">
        <v>544</v>
      </c>
      <c r="G108" s="22" t="s">
        <v>544</v>
      </c>
      <c r="H108" s="22" t="s">
        <v>544</v>
      </c>
      <c r="I108" s="22" t="s">
        <v>544</v>
      </c>
      <c r="J108" s="22" t="s">
        <v>544</v>
      </c>
      <c r="K108" s="22" t="s">
        <v>124</v>
      </c>
      <c r="L108" s="22" t="s">
        <v>546</v>
      </c>
      <c r="M108" s="22" t="s">
        <v>91</v>
      </c>
      <c r="N108" s="22" t="e">
        <f>INDEX(#REF!,MATCH($K108,#REF!,0))</f>
        <v>#REF!</v>
      </c>
      <c r="O108" s="28"/>
      <c r="P108" s="25" t="str">
        <f t="shared" si="16"/>
        <v/>
      </c>
      <c r="Q108" s="26" t="s">
        <v>41</v>
      </c>
      <c r="R108" s="21"/>
      <c r="S108" s="21"/>
      <c r="T108" s="32" t="str">
        <f t="shared" si="17"/>
        <v>小学语文</v>
      </c>
      <c r="U108" s="32" t="str">
        <f>IFERROR(VLOOKUP(复审!T108,#REF!,2,FALSE),"无此科目")</f>
        <v>无此科目</v>
      </c>
      <c r="V108" s="21" t="str">
        <f t="shared" si="18"/>
        <v/>
      </c>
      <c r="W108" s="21">
        <f t="shared" si="12"/>
        <v>0</v>
      </c>
      <c r="X108" s="21">
        <f t="shared" si="13"/>
        <v>1</v>
      </c>
      <c r="Y108" s="21" t="str">
        <f t="shared" si="19"/>
        <v/>
      </c>
      <c r="Z10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08" s="13" t="str">
        <f t="shared" si="14"/>
        <v/>
      </c>
      <c r="AB108" s="13" t="str">
        <f t="shared" si="20"/>
        <v>N</v>
      </c>
      <c r="AC108" s="13">
        <f t="shared" si="21"/>
        <v>61</v>
      </c>
      <c r="AD108" s="13" t="str">
        <f t="shared" si="22"/>
        <v/>
      </c>
      <c r="AE108" s="13" t="e">
        <f>IF(AND(VLOOKUP($T108,#REF!,2,0)=0,S108=""),"“错误请确认”",IF(VLOOKUP($T108,#REF!,2,0)=0,S108,VLOOKUP($T108,#REF!,2,0)))</f>
        <v>#REF!</v>
      </c>
      <c r="AF108" s="13" t="s">
        <v>547</v>
      </c>
      <c r="AG108" s="13" t="e">
        <f>IF(VLOOKUP(T108,#REF!,29,0)=0,VLOOKUP(T108,#REF!,23,0)&amp;RIGHT(S108,2),VLOOKUP(T108,#REF!,23,0)&amp;VLOOKUP(T108,#REF!,29,0))</f>
        <v>#REF!</v>
      </c>
      <c r="AH108" s="13" t="s">
        <v>50</v>
      </c>
      <c r="AI108" s="13" t="e">
        <f t="shared" si="23"/>
        <v>#REF!</v>
      </c>
    </row>
    <row r="109" ht="15" customHeight="1" spans="1:35">
      <c r="A109" s="21">
        <f t="shared" si="15"/>
        <v>108</v>
      </c>
      <c r="B109" s="22" t="s">
        <v>548</v>
      </c>
      <c r="C109" s="22" t="s">
        <v>35</v>
      </c>
      <c r="D109" s="22" t="s">
        <v>36</v>
      </c>
      <c r="E109" s="22" t="s">
        <v>549</v>
      </c>
      <c r="F109" s="22" t="s">
        <v>548</v>
      </c>
      <c r="G109" s="22" t="s">
        <v>548</v>
      </c>
      <c r="H109" s="22" t="s">
        <v>548</v>
      </c>
      <c r="I109" s="22" t="s">
        <v>548</v>
      </c>
      <c r="J109" s="22" t="s">
        <v>548</v>
      </c>
      <c r="K109" s="22" t="s">
        <v>124</v>
      </c>
      <c r="L109" s="22" t="s">
        <v>550</v>
      </c>
      <c r="M109" s="22" t="s">
        <v>550</v>
      </c>
      <c r="N109" s="22" t="e">
        <f>INDEX(#REF!,MATCH($K109,#REF!,0))</f>
        <v>#REF!</v>
      </c>
      <c r="O109" s="28"/>
      <c r="P109" s="25" t="str">
        <f t="shared" si="16"/>
        <v/>
      </c>
      <c r="Q109" s="26" t="s">
        <v>41</v>
      </c>
      <c r="R109" s="21"/>
      <c r="S109" s="21"/>
      <c r="T109" s="32" t="str">
        <f t="shared" si="17"/>
        <v>小学语文</v>
      </c>
      <c r="U109" s="32" t="str">
        <f>IFERROR(VLOOKUP(复审!T109,#REF!,2,FALSE),"无此科目")</f>
        <v>无此科目</v>
      </c>
      <c r="V109" s="21" t="str">
        <f t="shared" si="18"/>
        <v/>
      </c>
      <c r="W109" s="21">
        <f t="shared" si="12"/>
        <v>0</v>
      </c>
      <c r="X109" s="21">
        <f t="shared" si="13"/>
        <v>1</v>
      </c>
      <c r="Y109" s="21" t="str">
        <f t="shared" si="19"/>
        <v/>
      </c>
      <c r="Z10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09" s="13" t="str">
        <f t="shared" si="14"/>
        <v/>
      </c>
      <c r="AB109" s="13" t="str">
        <f t="shared" si="20"/>
        <v>N</v>
      </c>
      <c r="AC109" s="13">
        <f t="shared" si="21"/>
        <v>62</v>
      </c>
      <c r="AD109" s="13" t="str">
        <f t="shared" si="22"/>
        <v/>
      </c>
      <c r="AE109" s="13" t="e">
        <f>IF(AND(VLOOKUP($T109,#REF!,2,0)=0,S109=""),"“错误请确认”",IF(VLOOKUP($T109,#REF!,2,0)=0,S109,VLOOKUP($T109,#REF!,2,0)))</f>
        <v>#REF!</v>
      </c>
      <c r="AF109" s="13" t="s">
        <v>551</v>
      </c>
      <c r="AG109" s="13" t="e">
        <f>IF(VLOOKUP(T109,#REF!,29,0)=0,VLOOKUP(T109,#REF!,23,0)&amp;RIGHT(S109,2),VLOOKUP(T109,#REF!,23,0)&amp;VLOOKUP(T109,#REF!,29,0))</f>
        <v>#REF!</v>
      </c>
      <c r="AH109" s="13" t="s">
        <v>50</v>
      </c>
      <c r="AI109" s="13" t="e">
        <f t="shared" si="23"/>
        <v>#REF!</v>
      </c>
    </row>
    <row r="110" ht="15" customHeight="1" spans="1:35">
      <c r="A110" s="21">
        <f t="shared" si="15"/>
        <v>109</v>
      </c>
      <c r="B110" s="22" t="s">
        <v>552</v>
      </c>
      <c r="C110" s="22" t="s">
        <v>45</v>
      </c>
      <c r="D110" s="22" t="s">
        <v>36</v>
      </c>
      <c r="E110" s="22" t="s">
        <v>553</v>
      </c>
      <c r="F110" s="22" t="s">
        <v>552</v>
      </c>
      <c r="G110" s="22" t="s">
        <v>552</v>
      </c>
      <c r="H110" s="22" t="s">
        <v>552</v>
      </c>
      <c r="I110" s="22" t="s">
        <v>552</v>
      </c>
      <c r="J110" s="22" t="s">
        <v>552</v>
      </c>
      <c r="K110" s="22" t="s">
        <v>124</v>
      </c>
      <c r="L110" s="22" t="s">
        <v>554</v>
      </c>
      <c r="M110" s="22" t="s">
        <v>555</v>
      </c>
      <c r="N110" s="22" t="e">
        <f>INDEX(#REF!,MATCH($K110,#REF!,0))</f>
        <v>#REF!</v>
      </c>
      <c r="O110" s="28"/>
      <c r="P110" s="25" t="str">
        <f t="shared" si="16"/>
        <v>小学语文第1考场</v>
      </c>
      <c r="Q110" s="26" t="s">
        <v>41</v>
      </c>
      <c r="R110" s="21">
        <v>26</v>
      </c>
      <c r="S110" s="21" t="s">
        <v>181</v>
      </c>
      <c r="T110" s="32" t="str">
        <f t="shared" si="17"/>
        <v>小学语文</v>
      </c>
      <c r="U110" s="32" t="str">
        <f>IFERROR(VLOOKUP(复审!T110,#REF!,2,FALSE),"无此科目")</f>
        <v>无此科目</v>
      </c>
      <c r="V110" s="21" t="str">
        <f t="shared" si="18"/>
        <v>无此科目026</v>
      </c>
      <c r="W110" s="21">
        <f t="shared" si="12"/>
        <v>26</v>
      </c>
      <c r="X110" s="21">
        <f t="shared" si="13"/>
        <v>1</v>
      </c>
      <c r="Y110" s="21">
        <f t="shared" si="19"/>
        <v>1</v>
      </c>
      <c r="Z11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10" s="13" t="str">
        <f t="shared" si="14"/>
        <v/>
      </c>
      <c r="AB110" s="13" t="str">
        <f t="shared" si="20"/>
        <v>Y</v>
      </c>
      <c r="AC110" s="13" t="str">
        <f t="shared" si="21"/>
        <v/>
      </c>
      <c r="AD110" s="13">
        <f t="shared" si="22"/>
        <v>1</v>
      </c>
      <c r="AE110" s="13" t="e">
        <f>IF(AND(VLOOKUP($T110,#REF!,2,0)=0,S110=""),"“错误请确认”",IF(VLOOKUP($T110,#REF!,2,0)=0,S110,VLOOKUP($T110,#REF!,2,0)))</f>
        <v>#REF!</v>
      </c>
      <c r="AF110" s="13" t="s">
        <v>556</v>
      </c>
      <c r="AG110" s="13" t="e">
        <f>IF(VLOOKUP(T110,#REF!,29,0)=0,VLOOKUP(T110,#REF!,23,0)&amp;RIGHT(S110,2),VLOOKUP(T110,#REF!,23,0)&amp;VLOOKUP(T110,#REF!,29,0))</f>
        <v>#REF!</v>
      </c>
      <c r="AH110" s="13" t="s">
        <v>124</v>
      </c>
      <c r="AI110" s="13" t="e">
        <f t="shared" si="23"/>
        <v>#REF!</v>
      </c>
    </row>
    <row r="111" ht="15" customHeight="1" spans="1:35">
      <c r="A111" s="21">
        <f t="shared" si="15"/>
        <v>110</v>
      </c>
      <c r="B111" s="22" t="s">
        <v>557</v>
      </c>
      <c r="C111" s="22" t="s">
        <v>45</v>
      </c>
      <c r="D111" s="22" t="s">
        <v>36</v>
      </c>
      <c r="E111" s="22" t="s">
        <v>558</v>
      </c>
      <c r="F111" s="22" t="s">
        <v>557</v>
      </c>
      <c r="G111" s="22" t="s">
        <v>557</v>
      </c>
      <c r="H111" s="22" t="s">
        <v>557</v>
      </c>
      <c r="I111" s="22" t="s">
        <v>557</v>
      </c>
      <c r="J111" s="22" t="s">
        <v>557</v>
      </c>
      <c r="K111" s="22" t="s">
        <v>124</v>
      </c>
      <c r="L111" s="22" t="s">
        <v>559</v>
      </c>
      <c r="M111" s="22" t="s">
        <v>560</v>
      </c>
      <c r="N111" s="22" t="e">
        <f>INDEX(#REF!,MATCH($K111,#REF!,0))</f>
        <v>#REF!</v>
      </c>
      <c r="O111" s="28"/>
      <c r="P111" s="25" t="str">
        <f t="shared" si="16"/>
        <v/>
      </c>
      <c r="Q111" s="26" t="s">
        <v>41</v>
      </c>
      <c r="R111" s="21"/>
      <c r="S111" s="21"/>
      <c r="T111" s="32" t="str">
        <f t="shared" si="17"/>
        <v>小学语文</v>
      </c>
      <c r="U111" s="32" t="str">
        <f>IFERROR(VLOOKUP(复审!T111,#REF!,2,FALSE),"无此科目")</f>
        <v>无此科目</v>
      </c>
      <c r="V111" s="21" t="str">
        <f t="shared" si="18"/>
        <v/>
      </c>
      <c r="W111" s="21">
        <f t="shared" si="12"/>
        <v>0</v>
      </c>
      <c r="X111" s="21">
        <f t="shared" si="13"/>
        <v>1</v>
      </c>
      <c r="Y111" s="21" t="str">
        <f t="shared" si="19"/>
        <v/>
      </c>
      <c r="Z11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11" s="13" t="str">
        <f t="shared" si="14"/>
        <v/>
      </c>
      <c r="AB111" s="13" t="str">
        <f t="shared" si="20"/>
        <v>N</v>
      </c>
      <c r="AC111" s="13">
        <f t="shared" si="21"/>
        <v>63</v>
      </c>
      <c r="AD111" s="13" t="str">
        <f t="shared" si="22"/>
        <v/>
      </c>
      <c r="AE111" s="13" t="e">
        <f>IF(AND(VLOOKUP($T111,#REF!,2,0)=0,S111=""),"“错误请确认”",IF(VLOOKUP($T111,#REF!,2,0)=0,S111,VLOOKUP($T111,#REF!,2,0)))</f>
        <v>#REF!</v>
      </c>
      <c r="AF111" s="13" t="s">
        <v>561</v>
      </c>
      <c r="AG111" s="13" t="e">
        <f>IF(VLOOKUP(T111,#REF!,29,0)=0,VLOOKUP(T111,#REF!,23,0)&amp;RIGHT(S111,2),VLOOKUP(T111,#REF!,23,0)&amp;VLOOKUP(T111,#REF!,29,0))</f>
        <v>#REF!</v>
      </c>
      <c r="AH111" s="13" t="s">
        <v>50</v>
      </c>
      <c r="AI111" s="13" t="e">
        <f t="shared" si="23"/>
        <v>#REF!</v>
      </c>
    </row>
    <row r="112" ht="15" customHeight="1" spans="1:35">
      <c r="A112" s="21">
        <f t="shared" si="15"/>
        <v>111</v>
      </c>
      <c r="B112" s="22" t="s">
        <v>562</v>
      </c>
      <c r="C112" s="22" t="s">
        <v>45</v>
      </c>
      <c r="D112" s="22" t="s">
        <v>36</v>
      </c>
      <c r="E112" s="22" t="s">
        <v>563</v>
      </c>
      <c r="F112" s="22" t="s">
        <v>562</v>
      </c>
      <c r="G112" s="22" t="s">
        <v>562</v>
      </c>
      <c r="H112" s="22" t="s">
        <v>562</v>
      </c>
      <c r="I112" s="22" t="s">
        <v>562</v>
      </c>
      <c r="J112" s="22" t="s">
        <v>562</v>
      </c>
      <c r="K112" s="22" t="s">
        <v>124</v>
      </c>
      <c r="L112" s="22" t="s">
        <v>564</v>
      </c>
      <c r="M112" s="22" t="s">
        <v>565</v>
      </c>
      <c r="N112" s="22" t="e">
        <f>INDEX(#REF!,MATCH($K112,#REF!,0))</f>
        <v>#REF!</v>
      </c>
      <c r="O112" s="28"/>
      <c r="P112" s="25" t="str">
        <f t="shared" si="16"/>
        <v/>
      </c>
      <c r="Q112" s="26" t="s">
        <v>41</v>
      </c>
      <c r="R112" s="21"/>
      <c r="S112" s="21"/>
      <c r="T112" s="32" t="str">
        <f t="shared" si="17"/>
        <v>小学语文</v>
      </c>
      <c r="U112" s="32" t="str">
        <f>IFERROR(VLOOKUP(复审!T112,#REF!,2,FALSE),"无此科目")</f>
        <v>无此科目</v>
      </c>
      <c r="V112" s="21" t="str">
        <f t="shared" si="18"/>
        <v/>
      </c>
      <c r="W112" s="21">
        <f t="shared" si="12"/>
        <v>0</v>
      </c>
      <c r="X112" s="21">
        <f t="shared" si="13"/>
        <v>1</v>
      </c>
      <c r="Y112" s="21" t="str">
        <f t="shared" si="19"/>
        <v/>
      </c>
      <c r="Z11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12" s="13" t="str">
        <f t="shared" si="14"/>
        <v/>
      </c>
      <c r="AB112" s="13" t="str">
        <f t="shared" si="20"/>
        <v>N</v>
      </c>
      <c r="AC112" s="13">
        <f t="shared" si="21"/>
        <v>64</v>
      </c>
      <c r="AD112" s="13" t="str">
        <f t="shared" si="22"/>
        <v/>
      </c>
      <c r="AE112" s="13" t="e">
        <f>IF(AND(VLOOKUP($T112,#REF!,2,0)=0,S112=""),"“错误请确认”",IF(VLOOKUP($T112,#REF!,2,0)=0,S112,VLOOKUP($T112,#REF!,2,0)))</f>
        <v>#REF!</v>
      </c>
      <c r="AF112" s="13" t="s">
        <v>566</v>
      </c>
      <c r="AG112" s="13" t="e">
        <f>IF(VLOOKUP(T112,#REF!,29,0)=0,VLOOKUP(T112,#REF!,23,0)&amp;RIGHT(S112,2),VLOOKUP(T112,#REF!,23,0)&amp;VLOOKUP(T112,#REF!,29,0))</f>
        <v>#REF!</v>
      </c>
      <c r="AH112" s="13" t="s">
        <v>50</v>
      </c>
      <c r="AI112" s="13" t="e">
        <f t="shared" si="23"/>
        <v>#REF!</v>
      </c>
    </row>
    <row r="113" ht="15" customHeight="1" spans="1:35">
      <c r="A113" s="21">
        <f t="shared" si="15"/>
        <v>112</v>
      </c>
      <c r="B113" s="22" t="s">
        <v>567</v>
      </c>
      <c r="C113" s="22" t="s">
        <v>45</v>
      </c>
      <c r="D113" s="22" t="s">
        <v>36</v>
      </c>
      <c r="E113" s="22" t="s">
        <v>568</v>
      </c>
      <c r="F113" s="22" t="s">
        <v>567</v>
      </c>
      <c r="G113" s="22" t="s">
        <v>567</v>
      </c>
      <c r="H113" s="22" t="s">
        <v>567</v>
      </c>
      <c r="I113" s="22" t="s">
        <v>567</v>
      </c>
      <c r="J113" s="22" t="s">
        <v>567</v>
      </c>
      <c r="K113" s="22" t="s">
        <v>124</v>
      </c>
      <c r="L113" s="22" t="s">
        <v>569</v>
      </c>
      <c r="M113" s="22" t="s">
        <v>569</v>
      </c>
      <c r="N113" s="22" t="e">
        <f>INDEX(#REF!,MATCH($K113,#REF!,0))</f>
        <v>#REF!</v>
      </c>
      <c r="O113" s="28"/>
      <c r="P113" s="25" t="str">
        <f t="shared" si="16"/>
        <v/>
      </c>
      <c r="Q113" s="26" t="s">
        <v>41</v>
      </c>
      <c r="R113" s="21"/>
      <c r="S113" s="21"/>
      <c r="T113" s="32" t="str">
        <f t="shared" si="17"/>
        <v>小学语文</v>
      </c>
      <c r="U113" s="32" t="str">
        <f>IFERROR(VLOOKUP(复审!T113,#REF!,2,FALSE),"无此科目")</f>
        <v>无此科目</v>
      </c>
      <c r="V113" s="21" t="str">
        <f t="shared" si="18"/>
        <v/>
      </c>
      <c r="W113" s="21">
        <f t="shared" si="12"/>
        <v>0</v>
      </c>
      <c r="X113" s="21">
        <f t="shared" si="13"/>
        <v>1</v>
      </c>
      <c r="Y113" s="21" t="str">
        <f t="shared" si="19"/>
        <v/>
      </c>
      <c r="Z11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13" s="13" t="str">
        <f t="shared" si="14"/>
        <v/>
      </c>
      <c r="AB113" s="13" t="str">
        <f t="shared" si="20"/>
        <v>N</v>
      </c>
      <c r="AC113" s="13">
        <f t="shared" si="21"/>
        <v>65</v>
      </c>
      <c r="AD113" s="13" t="str">
        <f t="shared" si="22"/>
        <v/>
      </c>
      <c r="AE113" s="13" t="e">
        <f>IF(AND(VLOOKUP($T113,#REF!,2,0)=0,S113=""),"“错误请确认”",IF(VLOOKUP($T113,#REF!,2,0)=0,S113,VLOOKUP($T113,#REF!,2,0)))</f>
        <v>#REF!</v>
      </c>
      <c r="AF113" s="13" t="s">
        <v>570</v>
      </c>
      <c r="AG113" s="13" t="e">
        <f>IF(VLOOKUP(T113,#REF!,29,0)=0,VLOOKUP(T113,#REF!,23,0)&amp;RIGHT(S113,2),VLOOKUP(T113,#REF!,23,0)&amp;VLOOKUP(T113,#REF!,29,0))</f>
        <v>#REF!</v>
      </c>
      <c r="AH113" s="13" t="s">
        <v>50</v>
      </c>
      <c r="AI113" s="13" t="e">
        <f t="shared" si="23"/>
        <v>#REF!</v>
      </c>
    </row>
    <row r="114" ht="15" customHeight="1" spans="1:35">
      <c r="A114" s="21">
        <f t="shared" si="15"/>
        <v>113</v>
      </c>
      <c r="B114" s="22" t="s">
        <v>571</v>
      </c>
      <c r="C114" s="22" t="s">
        <v>45</v>
      </c>
      <c r="D114" s="22" t="s">
        <v>36</v>
      </c>
      <c r="E114" s="22" t="s">
        <v>572</v>
      </c>
      <c r="F114" s="22" t="s">
        <v>571</v>
      </c>
      <c r="G114" s="22" t="s">
        <v>571</v>
      </c>
      <c r="H114" s="22" t="s">
        <v>571</v>
      </c>
      <c r="I114" s="22" t="s">
        <v>571</v>
      </c>
      <c r="J114" s="22" t="s">
        <v>571</v>
      </c>
      <c r="K114" s="22" t="s">
        <v>124</v>
      </c>
      <c r="L114" s="22" t="s">
        <v>573</v>
      </c>
      <c r="M114" s="22" t="s">
        <v>574</v>
      </c>
      <c r="N114" s="22" t="e">
        <f>INDEX(#REF!,MATCH($K114,#REF!,0))</f>
        <v>#REF!</v>
      </c>
      <c r="O114" s="28"/>
      <c r="P114" s="25" t="str">
        <f t="shared" si="16"/>
        <v/>
      </c>
      <c r="Q114" s="26" t="s">
        <v>41</v>
      </c>
      <c r="R114" s="21"/>
      <c r="S114" s="21"/>
      <c r="T114" s="32" t="str">
        <f t="shared" si="17"/>
        <v>小学语文</v>
      </c>
      <c r="U114" s="32" t="str">
        <f>IFERROR(VLOOKUP(复审!T114,#REF!,2,FALSE),"无此科目")</f>
        <v>无此科目</v>
      </c>
      <c r="V114" s="21" t="str">
        <f t="shared" si="18"/>
        <v/>
      </c>
      <c r="W114" s="21">
        <f t="shared" si="12"/>
        <v>0</v>
      </c>
      <c r="X114" s="21">
        <f t="shared" si="13"/>
        <v>1</v>
      </c>
      <c r="Y114" s="21" t="str">
        <f t="shared" si="19"/>
        <v/>
      </c>
      <c r="Z11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14" s="13" t="str">
        <f t="shared" si="14"/>
        <v/>
      </c>
      <c r="AB114" s="13" t="str">
        <f t="shared" si="20"/>
        <v>N</v>
      </c>
      <c r="AC114" s="13">
        <f t="shared" si="21"/>
        <v>66</v>
      </c>
      <c r="AD114" s="13" t="str">
        <f t="shared" si="22"/>
        <v/>
      </c>
      <c r="AE114" s="13" t="e">
        <f>IF(AND(VLOOKUP($T114,#REF!,2,0)=0,S114=""),"“错误请确认”",IF(VLOOKUP($T114,#REF!,2,0)=0,S114,VLOOKUP($T114,#REF!,2,0)))</f>
        <v>#REF!</v>
      </c>
      <c r="AF114" s="13" t="s">
        <v>575</v>
      </c>
      <c r="AG114" s="13" t="e">
        <f>IF(VLOOKUP(T114,#REF!,29,0)=0,VLOOKUP(T114,#REF!,23,0)&amp;RIGHT(S114,2),VLOOKUP(T114,#REF!,23,0)&amp;VLOOKUP(T114,#REF!,29,0))</f>
        <v>#REF!</v>
      </c>
      <c r="AH114" s="13" t="s">
        <v>50</v>
      </c>
      <c r="AI114" s="13" t="e">
        <f t="shared" si="23"/>
        <v>#REF!</v>
      </c>
    </row>
    <row r="115" ht="15" customHeight="1" spans="1:35">
      <c r="A115" s="21">
        <f t="shared" si="15"/>
        <v>114</v>
      </c>
      <c r="B115" s="22" t="s">
        <v>576</v>
      </c>
      <c r="C115" s="22" t="s">
        <v>35</v>
      </c>
      <c r="D115" s="22" t="s">
        <v>36</v>
      </c>
      <c r="E115" s="22" t="s">
        <v>577</v>
      </c>
      <c r="F115" s="22" t="s">
        <v>576</v>
      </c>
      <c r="G115" s="22" t="s">
        <v>576</v>
      </c>
      <c r="H115" s="22" t="s">
        <v>576</v>
      </c>
      <c r="I115" s="22" t="s">
        <v>576</v>
      </c>
      <c r="J115" s="22" t="s">
        <v>576</v>
      </c>
      <c r="K115" s="22" t="s">
        <v>124</v>
      </c>
      <c r="L115" s="22" t="s">
        <v>578</v>
      </c>
      <c r="M115" s="22" t="s">
        <v>579</v>
      </c>
      <c r="N115" s="22" t="e">
        <f>INDEX(#REF!,MATCH($K115,#REF!,0))</f>
        <v>#REF!</v>
      </c>
      <c r="O115" s="28"/>
      <c r="P115" s="25" t="str">
        <f t="shared" si="16"/>
        <v>小学语文第13考场</v>
      </c>
      <c r="Q115" s="26" t="s">
        <v>41</v>
      </c>
      <c r="R115" s="21">
        <v>382</v>
      </c>
      <c r="S115" s="21" t="s">
        <v>126</v>
      </c>
      <c r="T115" s="32" t="str">
        <f t="shared" si="17"/>
        <v>小学语文</v>
      </c>
      <c r="U115" s="32" t="str">
        <f>IFERROR(VLOOKUP(复审!T115,#REF!,2,FALSE),"无此科目")</f>
        <v>无此科目</v>
      </c>
      <c r="V115" s="21" t="str">
        <f t="shared" si="18"/>
        <v>无此科目382</v>
      </c>
      <c r="W115" s="21">
        <f t="shared" si="12"/>
        <v>382</v>
      </c>
      <c r="X115" s="21">
        <f t="shared" si="13"/>
        <v>1</v>
      </c>
      <c r="Y115" s="21">
        <f t="shared" si="19"/>
        <v>1</v>
      </c>
      <c r="Z11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15" s="13" t="str">
        <f t="shared" si="14"/>
        <v/>
      </c>
      <c r="AB115" s="13" t="str">
        <f t="shared" si="20"/>
        <v>Y</v>
      </c>
      <c r="AC115" s="13" t="str">
        <f t="shared" si="21"/>
        <v/>
      </c>
      <c r="AD115" s="13">
        <f t="shared" si="22"/>
        <v>1</v>
      </c>
      <c r="AE115" s="13" t="e">
        <f>IF(AND(VLOOKUP($T115,#REF!,2,0)=0,S115=""),"“错误请确认”",IF(VLOOKUP($T115,#REF!,2,0)=0,S115,VLOOKUP($T115,#REF!,2,0)))</f>
        <v>#REF!</v>
      </c>
      <c r="AF115" s="13" t="s">
        <v>580</v>
      </c>
      <c r="AG115" s="13" t="e">
        <f>IF(VLOOKUP(T115,#REF!,29,0)=0,VLOOKUP(T115,#REF!,23,0)&amp;RIGHT(S115,2),VLOOKUP(T115,#REF!,23,0)&amp;VLOOKUP(T115,#REF!,29,0))</f>
        <v>#REF!</v>
      </c>
      <c r="AH115" s="13" t="s">
        <v>226</v>
      </c>
      <c r="AI115" s="13" t="e">
        <f t="shared" si="23"/>
        <v>#REF!</v>
      </c>
    </row>
    <row r="116" ht="15" customHeight="1" spans="1:35">
      <c r="A116" s="21">
        <f t="shared" si="15"/>
        <v>115</v>
      </c>
      <c r="B116" s="22" t="s">
        <v>581</v>
      </c>
      <c r="C116" s="22" t="s">
        <v>45</v>
      </c>
      <c r="D116" s="22" t="s">
        <v>36</v>
      </c>
      <c r="E116" s="22" t="s">
        <v>582</v>
      </c>
      <c r="F116" s="22" t="s">
        <v>581</v>
      </c>
      <c r="G116" s="22" t="s">
        <v>581</v>
      </c>
      <c r="H116" s="22" t="s">
        <v>581</v>
      </c>
      <c r="I116" s="22" t="s">
        <v>581</v>
      </c>
      <c r="J116" s="22" t="s">
        <v>581</v>
      </c>
      <c r="K116" s="22" t="s">
        <v>124</v>
      </c>
      <c r="L116" s="22" t="s">
        <v>583</v>
      </c>
      <c r="M116" s="22" t="s">
        <v>584</v>
      </c>
      <c r="N116" s="22" t="e">
        <f>INDEX(#REF!,MATCH($K116,#REF!,0))</f>
        <v>#REF!</v>
      </c>
      <c r="O116" s="28"/>
      <c r="P116" s="25" t="str">
        <f t="shared" si="16"/>
        <v>小学语文第5考场</v>
      </c>
      <c r="Q116" s="26" t="s">
        <v>41</v>
      </c>
      <c r="R116" s="21">
        <v>122</v>
      </c>
      <c r="S116" s="21" t="s">
        <v>150</v>
      </c>
      <c r="T116" s="32" t="str">
        <f t="shared" si="17"/>
        <v>小学语文</v>
      </c>
      <c r="U116" s="32" t="str">
        <f>IFERROR(VLOOKUP(复审!T116,#REF!,2,FALSE),"无此科目")</f>
        <v>无此科目</v>
      </c>
      <c r="V116" s="21" t="str">
        <f t="shared" si="18"/>
        <v>无此科目122</v>
      </c>
      <c r="W116" s="21">
        <f t="shared" si="12"/>
        <v>122</v>
      </c>
      <c r="X116" s="21">
        <f t="shared" si="13"/>
        <v>1</v>
      </c>
      <c r="Y116" s="21">
        <f t="shared" si="19"/>
        <v>1</v>
      </c>
      <c r="Z11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16" s="13" t="str">
        <f t="shared" si="14"/>
        <v/>
      </c>
      <c r="AB116" s="13" t="str">
        <f t="shared" si="20"/>
        <v>Y</v>
      </c>
      <c r="AC116" s="13" t="str">
        <f t="shared" si="21"/>
        <v/>
      </c>
      <c r="AD116" s="13">
        <f t="shared" si="22"/>
        <v>1</v>
      </c>
      <c r="AE116" s="13" t="e">
        <f>IF(AND(VLOOKUP($T116,#REF!,2,0)=0,S116=""),"“错误请确认”",IF(VLOOKUP($T116,#REF!,2,0)=0,S116,VLOOKUP($T116,#REF!,2,0)))</f>
        <v>#REF!</v>
      </c>
      <c r="AF116" s="13" t="s">
        <v>585</v>
      </c>
      <c r="AG116" s="13" t="e">
        <f>IF(VLOOKUP(T116,#REF!,29,0)=0,VLOOKUP(T116,#REF!,23,0)&amp;RIGHT(S116,2),VLOOKUP(T116,#REF!,23,0)&amp;VLOOKUP(T116,#REF!,29,0))</f>
        <v>#REF!</v>
      </c>
      <c r="AH116" s="13" t="s">
        <v>61</v>
      </c>
      <c r="AI116" s="13" t="e">
        <f t="shared" si="23"/>
        <v>#REF!</v>
      </c>
    </row>
    <row r="117" ht="15" customHeight="1" spans="1:35">
      <c r="A117" s="21">
        <f t="shared" si="15"/>
        <v>116</v>
      </c>
      <c r="B117" s="22" t="s">
        <v>586</v>
      </c>
      <c r="C117" s="22" t="s">
        <v>45</v>
      </c>
      <c r="D117" s="22" t="s">
        <v>36</v>
      </c>
      <c r="E117" s="22" t="s">
        <v>587</v>
      </c>
      <c r="F117" s="22" t="s">
        <v>586</v>
      </c>
      <c r="G117" s="22" t="s">
        <v>586</v>
      </c>
      <c r="H117" s="22" t="s">
        <v>586</v>
      </c>
      <c r="I117" s="22" t="s">
        <v>586</v>
      </c>
      <c r="J117" s="22" t="s">
        <v>586</v>
      </c>
      <c r="K117" s="22" t="s">
        <v>124</v>
      </c>
      <c r="L117" s="22" t="s">
        <v>588</v>
      </c>
      <c r="M117" s="22" t="s">
        <v>588</v>
      </c>
      <c r="N117" s="22" t="e">
        <f>INDEX(#REF!,MATCH($K117,#REF!,0))</f>
        <v>#REF!</v>
      </c>
      <c r="O117" s="28"/>
      <c r="P117" s="25" t="str">
        <f t="shared" si="16"/>
        <v/>
      </c>
      <c r="Q117" s="26" t="s">
        <v>41</v>
      </c>
      <c r="R117" s="21"/>
      <c r="S117" s="21"/>
      <c r="T117" s="32" t="str">
        <f t="shared" si="17"/>
        <v>小学语文</v>
      </c>
      <c r="U117" s="32" t="str">
        <f>IFERROR(VLOOKUP(复审!T117,#REF!,2,FALSE),"无此科目")</f>
        <v>无此科目</v>
      </c>
      <c r="V117" s="21" t="str">
        <f t="shared" si="18"/>
        <v/>
      </c>
      <c r="W117" s="21">
        <f t="shared" si="12"/>
        <v>0</v>
      </c>
      <c r="X117" s="21">
        <f t="shared" si="13"/>
        <v>1</v>
      </c>
      <c r="Y117" s="21" t="str">
        <f t="shared" si="19"/>
        <v/>
      </c>
      <c r="Z11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17" s="13" t="str">
        <f t="shared" si="14"/>
        <v/>
      </c>
      <c r="AB117" s="13" t="str">
        <f t="shared" si="20"/>
        <v>N</v>
      </c>
      <c r="AC117" s="13">
        <f t="shared" si="21"/>
        <v>67</v>
      </c>
      <c r="AD117" s="13" t="str">
        <f t="shared" si="22"/>
        <v/>
      </c>
      <c r="AE117" s="13" t="e">
        <f>IF(AND(VLOOKUP($T117,#REF!,2,0)=0,S117=""),"“错误请确认”",IF(VLOOKUP($T117,#REF!,2,0)=0,S117,VLOOKUP($T117,#REF!,2,0)))</f>
        <v>#REF!</v>
      </c>
      <c r="AF117" s="13" t="s">
        <v>589</v>
      </c>
      <c r="AG117" s="13" t="e">
        <f>IF(VLOOKUP(T117,#REF!,29,0)=0,VLOOKUP(T117,#REF!,23,0)&amp;RIGHT(S117,2),VLOOKUP(T117,#REF!,23,0)&amp;VLOOKUP(T117,#REF!,29,0))</f>
        <v>#REF!</v>
      </c>
      <c r="AH117" s="13" t="s">
        <v>50</v>
      </c>
      <c r="AI117" s="13" t="e">
        <f t="shared" si="23"/>
        <v>#REF!</v>
      </c>
    </row>
    <row r="118" ht="15" customHeight="1" spans="1:35">
      <c r="A118" s="21">
        <f t="shared" si="15"/>
        <v>117</v>
      </c>
      <c r="B118" s="22" t="s">
        <v>590</v>
      </c>
      <c r="C118" s="22" t="s">
        <v>45</v>
      </c>
      <c r="D118" s="22" t="s">
        <v>36</v>
      </c>
      <c r="E118" s="22" t="s">
        <v>591</v>
      </c>
      <c r="F118" s="22" t="s">
        <v>590</v>
      </c>
      <c r="G118" s="22" t="s">
        <v>590</v>
      </c>
      <c r="H118" s="22" t="s">
        <v>590</v>
      </c>
      <c r="I118" s="22" t="s">
        <v>590</v>
      </c>
      <c r="J118" s="22" t="s">
        <v>590</v>
      </c>
      <c r="K118" s="22" t="s">
        <v>124</v>
      </c>
      <c r="L118" s="22" t="s">
        <v>592</v>
      </c>
      <c r="M118" s="22" t="s">
        <v>592</v>
      </c>
      <c r="N118" s="22" t="e">
        <f>INDEX(#REF!,MATCH($K118,#REF!,0))</f>
        <v>#REF!</v>
      </c>
      <c r="O118" s="28"/>
      <c r="P118" s="25" t="str">
        <f t="shared" si="16"/>
        <v/>
      </c>
      <c r="Q118" s="26" t="s">
        <v>41</v>
      </c>
      <c r="R118" s="21"/>
      <c r="S118" s="21"/>
      <c r="T118" s="32" t="str">
        <f t="shared" si="17"/>
        <v>小学语文</v>
      </c>
      <c r="U118" s="32" t="str">
        <f>IFERROR(VLOOKUP(复审!T118,#REF!,2,FALSE),"无此科目")</f>
        <v>无此科目</v>
      </c>
      <c r="V118" s="21" t="str">
        <f t="shared" si="18"/>
        <v/>
      </c>
      <c r="W118" s="21">
        <f t="shared" si="12"/>
        <v>0</v>
      </c>
      <c r="X118" s="21">
        <f t="shared" si="13"/>
        <v>1</v>
      </c>
      <c r="Y118" s="21" t="str">
        <f t="shared" si="19"/>
        <v/>
      </c>
      <c r="Z11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18" s="13" t="str">
        <f t="shared" si="14"/>
        <v/>
      </c>
      <c r="AB118" s="13" t="str">
        <f t="shared" si="20"/>
        <v>N</v>
      </c>
      <c r="AC118" s="13">
        <f t="shared" si="21"/>
        <v>68</v>
      </c>
      <c r="AD118" s="13" t="str">
        <f t="shared" si="22"/>
        <v/>
      </c>
      <c r="AE118" s="13" t="e">
        <f>IF(AND(VLOOKUP($T118,#REF!,2,0)=0,S118=""),"“错误请确认”",IF(VLOOKUP($T118,#REF!,2,0)=0,S118,VLOOKUP($T118,#REF!,2,0)))</f>
        <v>#REF!</v>
      </c>
      <c r="AF118" s="13" t="s">
        <v>593</v>
      </c>
      <c r="AG118" s="13" t="e">
        <f>IF(VLOOKUP(T118,#REF!,29,0)=0,VLOOKUP(T118,#REF!,23,0)&amp;RIGHT(S118,2),VLOOKUP(T118,#REF!,23,0)&amp;VLOOKUP(T118,#REF!,29,0))</f>
        <v>#REF!</v>
      </c>
      <c r="AH118" s="13" t="s">
        <v>50</v>
      </c>
      <c r="AI118" s="13" t="e">
        <f t="shared" si="23"/>
        <v>#REF!</v>
      </c>
    </row>
    <row r="119" ht="15" customHeight="1" spans="1:35">
      <c r="A119" s="21">
        <f t="shared" si="15"/>
        <v>118</v>
      </c>
      <c r="B119" s="22" t="s">
        <v>594</v>
      </c>
      <c r="C119" s="22" t="s">
        <v>45</v>
      </c>
      <c r="D119" s="22" t="s">
        <v>36</v>
      </c>
      <c r="E119" s="22" t="s">
        <v>595</v>
      </c>
      <c r="F119" s="22" t="s">
        <v>594</v>
      </c>
      <c r="G119" s="22" t="s">
        <v>594</v>
      </c>
      <c r="H119" s="22" t="s">
        <v>594</v>
      </c>
      <c r="I119" s="22" t="s">
        <v>594</v>
      </c>
      <c r="J119" s="22" t="s">
        <v>594</v>
      </c>
      <c r="K119" s="22" t="s">
        <v>124</v>
      </c>
      <c r="L119" s="22" t="s">
        <v>596</v>
      </c>
      <c r="M119" s="22" t="s">
        <v>596</v>
      </c>
      <c r="N119" s="22" t="e">
        <f>INDEX(#REF!,MATCH($K119,#REF!,0))</f>
        <v>#REF!</v>
      </c>
      <c r="O119" s="28"/>
      <c r="P119" s="25" t="str">
        <f t="shared" si="16"/>
        <v>小学语文第1考场</v>
      </c>
      <c r="Q119" s="26" t="s">
        <v>41</v>
      </c>
      <c r="R119" s="21">
        <v>17</v>
      </c>
      <c r="S119" s="21" t="s">
        <v>210</v>
      </c>
      <c r="T119" s="32" t="str">
        <f t="shared" si="17"/>
        <v>小学语文</v>
      </c>
      <c r="U119" s="32" t="str">
        <f>IFERROR(VLOOKUP(复审!T119,#REF!,2,FALSE),"无此科目")</f>
        <v>无此科目</v>
      </c>
      <c r="V119" s="21" t="str">
        <f t="shared" si="18"/>
        <v>无此科目017</v>
      </c>
      <c r="W119" s="21">
        <f t="shared" si="12"/>
        <v>17</v>
      </c>
      <c r="X119" s="21">
        <f t="shared" si="13"/>
        <v>1</v>
      </c>
      <c r="Y119" s="21">
        <f t="shared" si="19"/>
        <v>1</v>
      </c>
      <c r="Z11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19" s="13" t="str">
        <f t="shared" si="14"/>
        <v/>
      </c>
      <c r="AB119" s="13" t="str">
        <f t="shared" si="20"/>
        <v>Y</v>
      </c>
      <c r="AC119" s="13" t="str">
        <f t="shared" si="21"/>
        <v/>
      </c>
      <c r="AD119" s="13">
        <f t="shared" si="22"/>
        <v>1</v>
      </c>
      <c r="AE119" s="13" t="e">
        <f>IF(AND(VLOOKUP($T119,#REF!,2,0)=0,S119=""),"“错误请确认”",IF(VLOOKUP($T119,#REF!,2,0)=0,S119,VLOOKUP($T119,#REF!,2,0)))</f>
        <v>#REF!</v>
      </c>
      <c r="AF119" s="13" t="s">
        <v>597</v>
      </c>
      <c r="AG119" s="13" t="e">
        <f>IF(VLOOKUP(T119,#REF!,29,0)=0,VLOOKUP(T119,#REF!,23,0)&amp;RIGHT(S119,2),VLOOKUP(T119,#REF!,23,0)&amp;VLOOKUP(T119,#REF!,29,0))</f>
        <v>#REF!</v>
      </c>
      <c r="AH119" s="13" t="s">
        <v>124</v>
      </c>
      <c r="AI119" s="13" t="e">
        <f t="shared" si="23"/>
        <v>#REF!</v>
      </c>
    </row>
    <row r="120" ht="15" customHeight="1" spans="1:35">
      <c r="A120" s="21">
        <f t="shared" si="15"/>
        <v>119</v>
      </c>
      <c r="B120" s="22" t="s">
        <v>598</v>
      </c>
      <c r="C120" s="22" t="s">
        <v>45</v>
      </c>
      <c r="D120" s="22" t="s">
        <v>36</v>
      </c>
      <c r="E120" s="22" t="s">
        <v>599</v>
      </c>
      <c r="F120" s="22" t="s">
        <v>598</v>
      </c>
      <c r="G120" s="22" t="s">
        <v>598</v>
      </c>
      <c r="H120" s="22" t="s">
        <v>598</v>
      </c>
      <c r="I120" s="22" t="s">
        <v>598</v>
      </c>
      <c r="J120" s="22" t="s">
        <v>598</v>
      </c>
      <c r="K120" s="22" t="s">
        <v>124</v>
      </c>
      <c r="L120" s="22" t="s">
        <v>600</v>
      </c>
      <c r="M120" s="22" t="s">
        <v>601</v>
      </c>
      <c r="N120" s="22" t="e">
        <f>INDEX(#REF!,MATCH($K120,#REF!,0))</f>
        <v>#REF!</v>
      </c>
      <c r="O120" s="28"/>
      <c r="P120" s="25" t="str">
        <f t="shared" si="16"/>
        <v/>
      </c>
      <c r="Q120" s="26" t="s">
        <v>41</v>
      </c>
      <c r="R120" s="21"/>
      <c r="S120" s="21"/>
      <c r="T120" s="32" t="str">
        <f t="shared" si="17"/>
        <v>小学语文</v>
      </c>
      <c r="U120" s="32" t="str">
        <f>IFERROR(VLOOKUP(复审!T120,#REF!,2,FALSE),"无此科目")</f>
        <v>无此科目</v>
      </c>
      <c r="V120" s="21" t="str">
        <f t="shared" si="18"/>
        <v/>
      </c>
      <c r="W120" s="21">
        <f t="shared" si="12"/>
        <v>0</v>
      </c>
      <c r="X120" s="21">
        <f t="shared" si="13"/>
        <v>1</v>
      </c>
      <c r="Y120" s="21" t="str">
        <f t="shared" si="19"/>
        <v/>
      </c>
      <c r="Z12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20" s="13" t="str">
        <f t="shared" si="14"/>
        <v/>
      </c>
      <c r="AB120" s="13" t="str">
        <f t="shared" si="20"/>
        <v>N</v>
      </c>
      <c r="AC120" s="13">
        <f t="shared" si="21"/>
        <v>69</v>
      </c>
      <c r="AD120" s="13" t="str">
        <f t="shared" si="22"/>
        <v/>
      </c>
      <c r="AE120" s="13" t="e">
        <f>IF(AND(VLOOKUP($T120,#REF!,2,0)=0,S120=""),"“错误请确认”",IF(VLOOKUP($T120,#REF!,2,0)=0,S120,VLOOKUP($T120,#REF!,2,0)))</f>
        <v>#REF!</v>
      </c>
      <c r="AF120" s="13" t="s">
        <v>602</v>
      </c>
      <c r="AG120" s="13" t="e">
        <f>IF(VLOOKUP(T120,#REF!,29,0)=0,VLOOKUP(T120,#REF!,23,0)&amp;RIGHT(S120,2),VLOOKUP(T120,#REF!,23,0)&amp;VLOOKUP(T120,#REF!,29,0))</f>
        <v>#REF!</v>
      </c>
      <c r="AH120" s="13" t="s">
        <v>50</v>
      </c>
      <c r="AI120" s="13" t="e">
        <f t="shared" si="23"/>
        <v>#REF!</v>
      </c>
    </row>
    <row r="121" ht="15" customHeight="1" spans="1:35">
      <c r="A121" s="21">
        <f t="shared" si="15"/>
        <v>120</v>
      </c>
      <c r="B121" s="22" t="s">
        <v>463</v>
      </c>
      <c r="C121" s="22" t="s">
        <v>45</v>
      </c>
      <c r="D121" s="22" t="s">
        <v>36</v>
      </c>
      <c r="E121" s="22" t="s">
        <v>603</v>
      </c>
      <c r="F121" s="22" t="s">
        <v>463</v>
      </c>
      <c r="G121" s="22" t="s">
        <v>463</v>
      </c>
      <c r="H121" s="22" t="s">
        <v>463</v>
      </c>
      <c r="I121" s="22" t="s">
        <v>463</v>
      </c>
      <c r="J121" s="22" t="s">
        <v>463</v>
      </c>
      <c r="K121" s="22" t="s">
        <v>124</v>
      </c>
      <c r="L121" s="22" t="s">
        <v>604</v>
      </c>
      <c r="M121" s="22" t="s">
        <v>604</v>
      </c>
      <c r="N121" s="22" t="e">
        <f>INDEX(#REF!,MATCH($K121,#REF!,0))</f>
        <v>#REF!</v>
      </c>
      <c r="O121" s="28"/>
      <c r="P121" s="25" t="str">
        <f t="shared" si="16"/>
        <v>小学语文第8考场</v>
      </c>
      <c r="Q121" s="26" t="s">
        <v>41</v>
      </c>
      <c r="R121" s="21">
        <v>220</v>
      </c>
      <c r="S121" s="21" t="s">
        <v>210</v>
      </c>
      <c r="T121" s="32" t="str">
        <f t="shared" si="17"/>
        <v>小学语文</v>
      </c>
      <c r="U121" s="32" t="str">
        <f>IFERROR(VLOOKUP(复审!T121,#REF!,2,FALSE),"无此科目")</f>
        <v>无此科目</v>
      </c>
      <c r="V121" s="21" t="str">
        <f t="shared" si="18"/>
        <v>无此科目220</v>
      </c>
      <c r="W121" s="21">
        <f t="shared" si="12"/>
        <v>220</v>
      </c>
      <c r="X121" s="21">
        <f t="shared" si="13"/>
        <v>1</v>
      </c>
      <c r="Y121" s="21">
        <f t="shared" si="19"/>
        <v>1</v>
      </c>
      <c r="Z12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21" s="13" t="str">
        <f t="shared" si="14"/>
        <v/>
      </c>
      <c r="AB121" s="13" t="str">
        <f t="shared" si="20"/>
        <v>Y</v>
      </c>
      <c r="AC121" s="13" t="str">
        <f t="shared" si="21"/>
        <v/>
      </c>
      <c r="AD121" s="13">
        <f t="shared" si="22"/>
        <v>1</v>
      </c>
      <c r="AE121" s="13" t="e">
        <f>IF(AND(VLOOKUP($T121,#REF!,2,0)=0,S121=""),"“错误请确认”",IF(VLOOKUP($T121,#REF!,2,0)=0,S121,VLOOKUP($T121,#REF!,2,0)))</f>
        <v>#REF!</v>
      </c>
      <c r="AF121" s="13" t="s">
        <v>605</v>
      </c>
      <c r="AG121" s="13" t="e">
        <f>IF(VLOOKUP(T121,#REF!,29,0)=0,VLOOKUP(T121,#REF!,23,0)&amp;RIGHT(S121,2),VLOOKUP(T121,#REF!,23,0)&amp;VLOOKUP(T121,#REF!,29,0))</f>
        <v>#REF!</v>
      </c>
      <c r="AH121" s="13" t="s">
        <v>124</v>
      </c>
      <c r="AI121" s="13" t="e">
        <f t="shared" si="23"/>
        <v>#REF!</v>
      </c>
    </row>
    <row r="122" ht="15" customHeight="1" spans="1:35">
      <c r="A122" s="21">
        <f t="shared" si="15"/>
        <v>121</v>
      </c>
      <c r="B122" s="22" t="s">
        <v>606</v>
      </c>
      <c r="C122" s="22" t="s">
        <v>45</v>
      </c>
      <c r="D122" s="22" t="s">
        <v>36</v>
      </c>
      <c r="E122" s="22" t="s">
        <v>607</v>
      </c>
      <c r="F122" s="22" t="s">
        <v>606</v>
      </c>
      <c r="G122" s="22" t="s">
        <v>606</v>
      </c>
      <c r="H122" s="22" t="s">
        <v>606</v>
      </c>
      <c r="I122" s="22" t="s">
        <v>606</v>
      </c>
      <c r="J122" s="22" t="s">
        <v>606</v>
      </c>
      <c r="K122" s="22" t="s">
        <v>124</v>
      </c>
      <c r="L122" s="22" t="s">
        <v>608</v>
      </c>
      <c r="M122" s="22" t="s">
        <v>608</v>
      </c>
      <c r="N122" s="22" t="e">
        <f>INDEX(#REF!,MATCH($K122,#REF!,0))</f>
        <v>#REF!</v>
      </c>
      <c r="O122" s="28"/>
      <c r="P122" s="25" t="str">
        <f t="shared" si="16"/>
        <v>小学语文第6考场</v>
      </c>
      <c r="Q122" s="26" t="s">
        <v>41</v>
      </c>
      <c r="R122" s="21">
        <v>180</v>
      </c>
      <c r="S122" s="21" t="s">
        <v>175</v>
      </c>
      <c r="T122" s="32" t="str">
        <f t="shared" si="17"/>
        <v>小学语文</v>
      </c>
      <c r="U122" s="32" t="str">
        <f>IFERROR(VLOOKUP(复审!T122,#REF!,2,FALSE),"无此科目")</f>
        <v>无此科目</v>
      </c>
      <c r="V122" s="21" t="str">
        <f t="shared" si="18"/>
        <v>无此科目180</v>
      </c>
      <c r="W122" s="21">
        <f t="shared" si="12"/>
        <v>180</v>
      </c>
      <c r="X122" s="21">
        <f t="shared" si="13"/>
        <v>1</v>
      </c>
      <c r="Y122" s="21">
        <f t="shared" si="19"/>
        <v>1</v>
      </c>
      <c r="Z12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22" s="13" t="str">
        <f t="shared" si="14"/>
        <v/>
      </c>
      <c r="AB122" s="13" t="str">
        <f t="shared" si="20"/>
        <v>Y</v>
      </c>
      <c r="AC122" s="13" t="str">
        <f t="shared" si="21"/>
        <v/>
      </c>
      <c r="AD122" s="13">
        <f t="shared" si="22"/>
        <v>1</v>
      </c>
      <c r="AE122" s="13" t="e">
        <f>IF(AND(VLOOKUP($T122,#REF!,2,0)=0,S122=""),"“错误请确认”",IF(VLOOKUP($T122,#REF!,2,0)=0,S122,VLOOKUP($T122,#REF!,2,0)))</f>
        <v>#REF!</v>
      </c>
      <c r="AF122" s="13" t="s">
        <v>609</v>
      </c>
      <c r="AG122" s="13" t="e">
        <f>IF(VLOOKUP(T122,#REF!,29,0)=0,VLOOKUP(T122,#REF!,23,0)&amp;RIGHT(S122,2),VLOOKUP(T122,#REF!,23,0)&amp;VLOOKUP(T122,#REF!,29,0))</f>
        <v>#REF!</v>
      </c>
      <c r="AH122" s="13" t="s">
        <v>61</v>
      </c>
      <c r="AI122" s="13" t="e">
        <f t="shared" si="23"/>
        <v>#REF!</v>
      </c>
    </row>
    <row r="123" ht="15" customHeight="1" spans="1:35">
      <c r="A123" s="21">
        <f t="shared" si="15"/>
        <v>122</v>
      </c>
      <c r="B123" s="22" t="s">
        <v>610</v>
      </c>
      <c r="C123" s="22" t="s">
        <v>45</v>
      </c>
      <c r="D123" s="22" t="s">
        <v>36</v>
      </c>
      <c r="E123" s="22" t="s">
        <v>611</v>
      </c>
      <c r="F123" s="22" t="s">
        <v>610</v>
      </c>
      <c r="G123" s="22" t="s">
        <v>610</v>
      </c>
      <c r="H123" s="22" t="s">
        <v>610</v>
      </c>
      <c r="I123" s="22" t="s">
        <v>610</v>
      </c>
      <c r="J123" s="22" t="s">
        <v>610</v>
      </c>
      <c r="K123" s="22" t="s">
        <v>124</v>
      </c>
      <c r="L123" s="22" t="s">
        <v>612</v>
      </c>
      <c r="M123" s="22" t="s">
        <v>91</v>
      </c>
      <c r="N123" s="22" t="e">
        <f>INDEX(#REF!,MATCH($K123,#REF!,0))</f>
        <v>#REF!</v>
      </c>
      <c r="O123" s="28"/>
      <c r="P123" s="25" t="str">
        <f t="shared" si="16"/>
        <v/>
      </c>
      <c r="Q123" s="26" t="s">
        <v>41</v>
      </c>
      <c r="R123" s="21"/>
      <c r="S123" s="21"/>
      <c r="T123" s="32" t="str">
        <f t="shared" si="17"/>
        <v>小学语文</v>
      </c>
      <c r="U123" s="32" t="str">
        <f>IFERROR(VLOOKUP(复审!T123,#REF!,2,FALSE),"无此科目")</f>
        <v>无此科目</v>
      </c>
      <c r="V123" s="21" t="str">
        <f t="shared" si="18"/>
        <v/>
      </c>
      <c r="W123" s="21">
        <f t="shared" si="12"/>
        <v>0</v>
      </c>
      <c r="X123" s="21">
        <f t="shared" si="13"/>
        <v>1</v>
      </c>
      <c r="Y123" s="21" t="str">
        <f t="shared" si="19"/>
        <v/>
      </c>
      <c r="Z12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23" s="13" t="str">
        <f t="shared" si="14"/>
        <v/>
      </c>
      <c r="AB123" s="13" t="str">
        <f t="shared" si="20"/>
        <v>N</v>
      </c>
      <c r="AC123" s="13">
        <f t="shared" si="21"/>
        <v>70</v>
      </c>
      <c r="AD123" s="13" t="str">
        <f t="shared" si="22"/>
        <v/>
      </c>
      <c r="AE123" s="13" t="e">
        <f>IF(AND(VLOOKUP($T123,#REF!,2,0)=0,S123=""),"“错误请确认”",IF(VLOOKUP($T123,#REF!,2,0)=0,S123,VLOOKUP($T123,#REF!,2,0)))</f>
        <v>#REF!</v>
      </c>
      <c r="AF123" s="13" t="s">
        <v>613</v>
      </c>
      <c r="AG123" s="13" t="e">
        <f>IF(VLOOKUP(T123,#REF!,29,0)=0,VLOOKUP(T123,#REF!,23,0)&amp;RIGHT(S123,2),VLOOKUP(T123,#REF!,23,0)&amp;VLOOKUP(T123,#REF!,29,0))</f>
        <v>#REF!</v>
      </c>
      <c r="AH123" s="13" t="s">
        <v>50</v>
      </c>
      <c r="AI123" s="13" t="e">
        <f t="shared" si="23"/>
        <v>#REF!</v>
      </c>
    </row>
    <row r="124" s="9" customFormat="1" ht="15" customHeight="1" spans="1:35">
      <c r="A124" s="21">
        <f t="shared" si="15"/>
        <v>123</v>
      </c>
      <c r="B124" s="22" t="s">
        <v>614</v>
      </c>
      <c r="C124" s="22" t="s">
        <v>45</v>
      </c>
      <c r="D124" s="22" t="s">
        <v>36</v>
      </c>
      <c r="E124" s="22" t="s">
        <v>615</v>
      </c>
      <c r="F124" s="22" t="s">
        <v>614</v>
      </c>
      <c r="G124" s="22" t="s">
        <v>614</v>
      </c>
      <c r="H124" s="22" t="s">
        <v>614</v>
      </c>
      <c r="I124" s="22" t="s">
        <v>614</v>
      </c>
      <c r="J124" s="22" t="s">
        <v>614</v>
      </c>
      <c r="K124" s="22" t="s">
        <v>124</v>
      </c>
      <c r="L124" s="22" t="s">
        <v>616</v>
      </c>
      <c r="M124" s="22" t="s">
        <v>617</v>
      </c>
      <c r="N124" s="22" t="e">
        <f>INDEX(#REF!,MATCH($K124,#REF!,0))</f>
        <v>#REF!</v>
      </c>
      <c r="O124" s="33"/>
      <c r="P124" s="25" t="str">
        <f t="shared" si="16"/>
        <v/>
      </c>
      <c r="Q124" s="26" t="s">
        <v>41</v>
      </c>
      <c r="R124" s="34"/>
      <c r="S124" s="34"/>
      <c r="T124" s="32" t="str">
        <f t="shared" si="17"/>
        <v>小学语文</v>
      </c>
      <c r="U124" s="32" t="str">
        <f>IFERROR(VLOOKUP(复审!T124,#REF!,2,FALSE),"无此科目")</f>
        <v>无此科目</v>
      </c>
      <c r="V124" s="21" t="str">
        <f t="shared" si="18"/>
        <v/>
      </c>
      <c r="W124" s="21">
        <f t="shared" si="12"/>
        <v>0</v>
      </c>
      <c r="X124" s="21">
        <f t="shared" si="13"/>
        <v>1</v>
      </c>
      <c r="Y124" s="21" t="str">
        <f t="shared" si="19"/>
        <v/>
      </c>
      <c r="Z12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24" s="13" t="str">
        <f t="shared" si="14"/>
        <v/>
      </c>
      <c r="AB124" s="13" t="str">
        <f t="shared" si="20"/>
        <v>N</v>
      </c>
      <c r="AC124" s="13">
        <f t="shared" si="21"/>
        <v>71</v>
      </c>
      <c r="AD124" s="13" t="str">
        <f t="shared" si="22"/>
        <v/>
      </c>
      <c r="AE124" s="13" t="e">
        <f>IF(AND(VLOOKUP($T124,#REF!,2,0)=0,S124=""),"“错误请确认”",IF(VLOOKUP($T124,#REF!,2,0)=0,S124,VLOOKUP($T124,#REF!,2,0)))</f>
        <v>#REF!</v>
      </c>
      <c r="AF124" s="13" t="s">
        <v>618</v>
      </c>
      <c r="AG124" s="13" t="e">
        <f>IF(VLOOKUP(T124,#REF!,29,0)=0,VLOOKUP(T124,#REF!,23,0)&amp;RIGHT(S124,2),VLOOKUP(T124,#REF!,23,0)&amp;VLOOKUP(T124,#REF!,29,0))</f>
        <v>#REF!</v>
      </c>
      <c r="AH124" s="13" t="s">
        <v>50</v>
      </c>
      <c r="AI124" s="13" t="e">
        <f t="shared" si="23"/>
        <v>#REF!</v>
      </c>
    </row>
    <row r="125" ht="15" customHeight="1" spans="1:35">
      <c r="A125" s="21">
        <f t="shared" si="15"/>
        <v>124</v>
      </c>
      <c r="B125" s="22" t="s">
        <v>619</v>
      </c>
      <c r="C125" s="22" t="s">
        <v>35</v>
      </c>
      <c r="D125" s="22" t="s">
        <v>36</v>
      </c>
      <c r="E125" s="22" t="s">
        <v>620</v>
      </c>
      <c r="F125" s="22" t="s">
        <v>619</v>
      </c>
      <c r="G125" s="22" t="s">
        <v>619</v>
      </c>
      <c r="H125" s="22" t="s">
        <v>619</v>
      </c>
      <c r="I125" s="22" t="s">
        <v>619</v>
      </c>
      <c r="J125" s="22" t="s">
        <v>619</v>
      </c>
      <c r="K125" s="22" t="s">
        <v>124</v>
      </c>
      <c r="L125" s="22" t="s">
        <v>621</v>
      </c>
      <c r="M125" s="22" t="s">
        <v>91</v>
      </c>
      <c r="N125" s="22" t="e">
        <f>INDEX(#REF!,MATCH($K125,#REF!,0))</f>
        <v>#REF!</v>
      </c>
      <c r="O125" s="28"/>
      <c r="P125" s="25" t="str">
        <f t="shared" si="16"/>
        <v/>
      </c>
      <c r="Q125" s="26" t="s">
        <v>41</v>
      </c>
      <c r="R125" s="21"/>
      <c r="S125" s="21"/>
      <c r="T125" s="32" t="str">
        <f t="shared" si="17"/>
        <v>小学语文</v>
      </c>
      <c r="U125" s="32" t="str">
        <f>IFERROR(VLOOKUP(复审!T125,#REF!,2,FALSE),"无此科目")</f>
        <v>无此科目</v>
      </c>
      <c r="V125" s="21" t="str">
        <f t="shared" si="18"/>
        <v/>
      </c>
      <c r="W125" s="21">
        <f t="shared" si="12"/>
        <v>0</v>
      </c>
      <c r="X125" s="21">
        <f t="shared" si="13"/>
        <v>1</v>
      </c>
      <c r="Y125" s="21" t="str">
        <f t="shared" si="19"/>
        <v/>
      </c>
      <c r="Z12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25" s="13" t="str">
        <f t="shared" si="14"/>
        <v/>
      </c>
      <c r="AB125" s="13" t="str">
        <f t="shared" si="20"/>
        <v>N</v>
      </c>
      <c r="AC125" s="13">
        <f t="shared" si="21"/>
        <v>72</v>
      </c>
      <c r="AD125" s="13" t="str">
        <f t="shared" si="22"/>
        <v/>
      </c>
      <c r="AE125" s="13" t="e">
        <f>IF(AND(VLOOKUP($T125,#REF!,2,0)=0,S125=""),"“错误请确认”",IF(VLOOKUP($T125,#REF!,2,0)=0,S125,VLOOKUP($T125,#REF!,2,0)))</f>
        <v>#REF!</v>
      </c>
      <c r="AF125" s="13" t="s">
        <v>622</v>
      </c>
      <c r="AG125" s="13" t="e">
        <f>IF(VLOOKUP(T125,#REF!,29,0)=0,VLOOKUP(T125,#REF!,23,0)&amp;RIGHT(S125,2),VLOOKUP(T125,#REF!,23,0)&amp;VLOOKUP(T125,#REF!,29,0))</f>
        <v>#REF!</v>
      </c>
      <c r="AH125" s="13" t="s">
        <v>50</v>
      </c>
      <c r="AI125" s="13" t="e">
        <f t="shared" si="23"/>
        <v>#REF!</v>
      </c>
    </row>
    <row r="126" ht="15" customHeight="1" spans="1:35">
      <c r="A126" s="21">
        <f t="shared" si="15"/>
        <v>125</v>
      </c>
      <c r="B126" s="22" t="s">
        <v>623</v>
      </c>
      <c r="C126" s="22" t="s">
        <v>45</v>
      </c>
      <c r="D126" s="22" t="s">
        <v>36</v>
      </c>
      <c r="E126" s="22" t="s">
        <v>624</v>
      </c>
      <c r="F126" s="22" t="s">
        <v>623</v>
      </c>
      <c r="G126" s="22" t="s">
        <v>623</v>
      </c>
      <c r="H126" s="22" t="s">
        <v>623</v>
      </c>
      <c r="I126" s="22" t="s">
        <v>623</v>
      </c>
      <c r="J126" s="22" t="s">
        <v>623</v>
      </c>
      <c r="K126" s="22" t="s">
        <v>124</v>
      </c>
      <c r="L126" s="22" t="s">
        <v>625</v>
      </c>
      <c r="M126" s="22" t="s">
        <v>625</v>
      </c>
      <c r="N126" s="22" t="e">
        <f>INDEX(#REF!,MATCH($K126,#REF!,0))</f>
        <v>#REF!</v>
      </c>
      <c r="O126" s="28"/>
      <c r="P126" s="25" t="str">
        <f t="shared" si="16"/>
        <v>小学语文第11考场</v>
      </c>
      <c r="Q126" s="26" t="s">
        <v>41</v>
      </c>
      <c r="R126" s="21">
        <v>312</v>
      </c>
      <c r="S126" s="21" t="s">
        <v>210</v>
      </c>
      <c r="T126" s="32" t="str">
        <f t="shared" si="17"/>
        <v>小学语文</v>
      </c>
      <c r="U126" s="32" t="str">
        <f>IFERROR(VLOOKUP(复审!T126,#REF!,2,FALSE),"无此科目")</f>
        <v>无此科目</v>
      </c>
      <c r="V126" s="21" t="str">
        <f t="shared" si="18"/>
        <v>无此科目312</v>
      </c>
      <c r="W126" s="21">
        <f t="shared" si="12"/>
        <v>312</v>
      </c>
      <c r="X126" s="21">
        <f t="shared" si="13"/>
        <v>1</v>
      </c>
      <c r="Y126" s="21">
        <f t="shared" si="19"/>
        <v>1</v>
      </c>
      <c r="Z12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26" s="13" t="str">
        <f t="shared" si="14"/>
        <v/>
      </c>
      <c r="AB126" s="13" t="str">
        <f t="shared" si="20"/>
        <v>Y</v>
      </c>
      <c r="AC126" s="13" t="str">
        <f t="shared" si="21"/>
        <v/>
      </c>
      <c r="AD126" s="13">
        <f t="shared" si="22"/>
        <v>1</v>
      </c>
      <c r="AE126" s="13" t="e">
        <f>IF(AND(VLOOKUP($T126,#REF!,2,0)=0,S126=""),"“错误请确认”",IF(VLOOKUP($T126,#REF!,2,0)=0,S126,VLOOKUP($T126,#REF!,2,0)))</f>
        <v>#REF!</v>
      </c>
      <c r="AF126" s="13" t="s">
        <v>626</v>
      </c>
      <c r="AG126" s="13" t="e">
        <f>IF(VLOOKUP(T126,#REF!,29,0)=0,VLOOKUP(T126,#REF!,23,0)&amp;RIGHT(S126,2),VLOOKUP(T126,#REF!,23,0)&amp;VLOOKUP(T126,#REF!,29,0))</f>
        <v>#REF!</v>
      </c>
      <c r="AH126" s="13" t="s">
        <v>61</v>
      </c>
      <c r="AI126" s="13" t="e">
        <f t="shared" si="23"/>
        <v>#REF!</v>
      </c>
    </row>
    <row r="127" ht="15" customHeight="1" spans="1:35">
      <c r="A127" s="21">
        <f t="shared" si="15"/>
        <v>126</v>
      </c>
      <c r="B127" s="22" t="s">
        <v>627</v>
      </c>
      <c r="C127" s="22" t="s">
        <v>45</v>
      </c>
      <c r="D127" s="22" t="s">
        <v>36</v>
      </c>
      <c r="E127" s="22" t="s">
        <v>628</v>
      </c>
      <c r="F127" s="22" t="s">
        <v>627</v>
      </c>
      <c r="G127" s="22" t="s">
        <v>627</v>
      </c>
      <c r="H127" s="22" t="s">
        <v>627</v>
      </c>
      <c r="I127" s="22" t="s">
        <v>627</v>
      </c>
      <c r="J127" s="22" t="s">
        <v>627</v>
      </c>
      <c r="K127" s="22" t="s">
        <v>124</v>
      </c>
      <c r="L127" s="22" t="s">
        <v>629</v>
      </c>
      <c r="M127" s="22" t="s">
        <v>629</v>
      </c>
      <c r="N127" s="22" t="e">
        <f>INDEX(#REF!,MATCH($K127,#REF!,0))</f>
        <v>#REF!</v>
      </c>
      <c r="O127" s="28"/>
      <c r="P127" s="25" t="str">
        <f t="shared" si="16"/>
        <v/>
      </c>
      <c r="Q127" s="26" t="s">
        <v>41</v>
      </c>
      <c r="R127" s="21"/>
      <c r="S127" s="21"/>
      <c r="T127" s="32" t="str">
        <f t="shared" si="17"/>
        <v>小学语文</v>
      </c>
      <c r="U127" s="32" t="str">
        <f>IFERROR(VLOOKUP(复审!T127,#REF!,2,FALSE),"无此科目")</f>
        <v>无此科目</v>
      </c>
      <c r="V127" s="21" t="str">
        <f t="shared" si="18"/>
        <v/>
      </c>
      <c r="W127" s="21">
        <f t="shared" si="12"/>
        <v>0</v>
      </c>
      <c r="X127" s="21">
        <f t="shared" si="13"/>
        <v>1</v>
      </c>
      <c r="Y127" s="21" t="str">
        <f t="shared" si="19"/>
        <v/>
      </c>
      <c r="Z12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27" s="13" t="str">
        <f t="shared" si="14"/>
        <v/>
      </c>
      <c r="AB127" s="13" t="str">
        <f t="shared" si="20"/>
        <v>N</v>
      </c>
      <c r="AC127" s="13">
        <f t="shared" si="21"/>
        <v>73</v>
      </c>
      <c r="AD127" s="13" t="str">
        <f t="shared" si="22"/>
        <v/>
      </c>
      <c r="AE127" s="13" t="e">
        <f>IF(AND(VLOOKUP($T127,#REF!,2,0)=0,S127=""),"“错误请确认”",IF(VLOOKUP($T127,#REF!,2,0)=0,S127,VLOOKUP($T127,#REF!,2,0)))</f>
        <v>#REF!</v>
      </c>
      <c r="AF127" s="13" t="s">
        <v>630</v>
      </c>
      <c r="AG127" s="13" t="e">
        <f>IF(VLOOKUP(T127,#REF!,29,0)=0,VLOOKUP(T127,#REF!,23,0)&amp;RIGHT(S127,2),VLOOKUP(T127,#REF!,23,0)&amp;VLOOKUP(T127,#REF!,29,0))</f>
        <v>#REF!</v>
      </c>
      <c r="AH127" s="13" t="s">
        <v>50</v>
      </c>
      <c r="AI127" s="13" t="e">
        <f t="shared" si="23"/>
        <v>#REF!</v>
      </c>
    </row>
    <row r="128" ht="15" customHeight="1" spans="1:35">
      <c r="A128" s="21">
        <f t="shared" si="15"/>
        <v>127</v>
      </c>
      <c r="B128" s="22" t="s">
        <v>631</v>
      </c>
      <c r="C128" s="22" t="s">
        <v>45</v>
      </c>
      <c r="D128" s="22" t="s">
        <v>36</v>
      </c>
      <c r="E128" s="22" t="s">
        <v>632</v>
      </c>
      <c r="F128" s="22" t="s">
        <v>631</v>
      </c>
      <c r="G128" s="22" t="s">
        <v>631</v>
      </c>
      <c r="H128" s="22" t="s">
        <v>631</v>
      </c>
      <c r="I128" s="22" t="s">
        <v>631</v>
      </c>
      <c r="J128" s="22" t="s">
        <v>631</v>
      </c>
      <c r="K128" s="22" t="s">
        <v>124</v>
      </c>
      <c r="L128" s="22" t="s">
        <v>633</v>
      </c>
      <c r="M128" s="22" t="s">
        <v>634</v>
      </c>
      <c r="N128" s="22" t="e">
        <f>INDEX(#REF!,MATCH($K128,#REF!,0))</f>
        <v>#REF!</v>
      </c>
      <c r="O128" s="28"/>
      <c r="P128" s="25" t="str">
        <f t="shared" si="16"/>
        <v/>
      </c>
      <c r="Q128" s="26" t="s">
        <v>41</v>
      </c>
      <c r="R128" s="21"/>
      <c r="S128" s="21"/>
      <c r="T128" s="32" t="str">
        <f t="shared" si="17"/>
        <v>小学语文</v>
      </c>
      <c r="U128" s="32" t="str">
        <f>IFERROR(VLOOKUP(复审!T128,#REF!,2,FALSE),"无此科目")</f>
        <v>无此科目</v>
      </c>
      <c r="V128" s="21" t="str">
        <f t="shared" si="18"/>
        <v/>
      </c>
      <c r="W128" s="21">
        <f t="shared" si="12"/>
        <v>0</v>
      </c>
      <c r="X128" s="21">
        <f t="shared" si="13"/>
        <v>1</v>
      </c>
      <c r="Y128" s="21" t="str">
        <f t="shared" si="19"/>
        <v/>
      </c>
      <c r="Z12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28" s="13" t="str">
        <f t="shared" si="14"/>
        <v/>
      </c>
      <c r="AB128" s="13" t="str">
        <f t="shared" si="20"/>
        <v>N</v>
      </c>
      <c r="AC128" s="13">
        <f t="shared" si="21"/>
        <v>74</v>
      </c>
      <c r="AD128" s="13" t="str">
        <f t="shared" si="22"/>
        <v/>
      </c>
      <c r="AE128" s="13" t="e">
        <f>IF(AND(VLOOKUP($T128,#REF!,2,0)=0,S128=""),"“错误请确认”",IF(VLOOKUP($T128,#REF!,2,0)=0,S128,VLOOKUP($T128,#REF!,2,0)))</f>
        <v>#REF!</v>
      </c>
      <c r="AF128" s="13" t="s">
        <v>635</v>
      </c>
      <c r="AG128" s="13" t="e">
        <f>IF(VLOOKUP(T128,#REF!,29,0)=0,VLOOKUP(T128,#REF!,23,0)&amp;RIGHT(S128,2),VLOOKUP(T128,#REF!,23,0)&amp;VLOOKUP(T128,#REF!,29,0))</f>
        <v>#REF!</v>
      </c>
      <c r="AH128" s="13" t="s">
        <v>50</v>
      </c>
      <c r="AI128" s="13" t="e">
        <f t="shared" si="23"/>
        <v>#REF!</v>
      </c>
    </row>
    <row r="129" ht="15" customHeight="1" spans="1:35">
      <c r="A129" s="21">
        <f t="shared" si="15"/>
        <v>128</v>
      </c>
      <c r="B129" s="22" t="s">
        <v>636</v>
      </c>
      <c r="C129" s="22" t="s">
        <v>45</v>
      </c>
      <c r="D129" s="22" t="s">
        <v>36</v>
      </c>
      <c r="E129" s="22" t="s">
        <v>637</v>
      </c>
      <c r="F129" s="22" t="s">
        <v>636</v>
      </c>
      <c r="G129" s="22" t="s">
        <v>636</v>
      </c>
      <c r="H129" s="22" t="s">
        <v>636</v>
      </c>
      <c r="I129" s="22" t="s">
        <v>636</v>
      </c>
      <c r="J129" s="22" t="s">
        <v>636</v>
      </c>
      <c r="K129" s="22" t="s">
        <v>124</v>
      </c>
      <c r="L129" s="22" t="s">
        <v>638</v>
      </c>
      <c r="M129" s="22" t="s">
        <v>639</v>
      </c>
      <c r="N129" s="22" t="e">
        <f>INDEX(#REF!,MATCH($K129,#REF!,0))</f>
        <v>#REF!</v>
      </c>
      <c r="O129" s="28"/>
      <c r="P129" s="25" t="str">
        <f t="shared" si="16"/>
        <v/>
      </c>
      <c r="Q129" s="26" t="s">
        <v>41</v>
      </c>
      <c r="R129" s="21"/>
      <c r="S129" s="21"/>
      <c r="T129" s="32" t="str">
        <f t="shared" si="17"/>
        <v>小学语文</v>
      </c>
      <c r="U129" s="32" t="str">
        <f>IFERROR(VLOOKUP(复审!T129,#REF!,2,FALSE),"无此科目")</f>
        <v>无此科目</v>
      </c>
      <c r="V129" s="21" t="str">
        <f t="shared" si="18"/>
        <v/>
      </c>
      <c r="W129" s="21">
        <f t="shared" si="12"/>
        <v>0</v>
      </c>
      <c r="X129" s="21">
        <f t="shared" si="13"/>
        <v>1</v>
      </c>
      <c r="Y129" s="21" t="str">
        <f t="shared" si="19"/>
        <v/>
      </c>
      <c r="Z12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29" s="13" t="str">
        <f t="shared" si="14"/>
        <v/>
      </c>
      <c r="AB129" s="13" t="str">
        <f t="shared" si="20"/>
        <v>N</v>
      </c>
      <c r="AC129" s="13">
        <f t="shared" si="21"/>
        <v>75</v>
      </c>
      <c r="AD129" s="13" t="str">
        <f t="shared" si="22"/>
        <v/>
      </c>
      <c r="AE129" s="13" t="e">
        <f>IF(AND(VLOOKUP($T129,#REF!,2,0)=0,S129=""),"“错误请确认”",IF(VLOOKUP($T129,#REF!,2,0)=0,S129,VLOOKUP($T129,#REF!,2,0)))</f>
        <v>#REF!</v>
      </c>
      <c r="AF129" s="13" t="s">
        <v>640</v>
      </c>
      <c r="AG129" s="13" t="e">
        <f>IF(VLOOKUP(T129,#REF!,29,0)=0,VLOOKUP(T129,#REF!,23,0)&amp;RIGHT(S129,2),VLOOKUP(T129,#REF!,23,0)&amp;VLOOKUP(T129,#REF!,29,0))</f>
        <v>#REF!</v>
      </c>
      <c r="AH129" s="13" t="s">
        <v>50</v>
      </c>
      <c r="AI129" s="13" t="e">
        <f t="shared" si="23"/>
        <v>#REF!</v>
      </c>
    </row>
    <row r="130" ht="15" customHeight="1" spans="1:35">
      <c r="A130" s="21">
        <f t="shared" si="15"/>
        <v>129</v>
      </c>
      <c r="B130" s="22" t="s">
        <v>641</v>
      </c>
      <c r="C130" s="22" t="s">
        <v>45</v>
      </c>
      <c r="D130" s="22" t="s">
        <v>36</v>
      </c>
      <c r="E130" s="22" t="s">
        <v>642</v>
      </c>
      <c r="F130" s="22" t="s">
        <v>641</v>
      </c>
      <c r="G130" s="22" t="s">
        <v>641</v>
      </c>
      <c r="H130" s="22" t="s">
        <v>641</v>
      </c>
      <c r="I130" s="22" t="s">
        <v>641</v>
      </c>
      <c r="J130" s="22" t="s">
        <v>641</v>
      </c>
      <c r="K130" s="22" t="s">
        <v>124</v>
      </c>
      <c r="L130" s="22" t="s">
        <v>643</v>
      </c>
      <c r="M130" s="22" t="s">
        <v>644</v>
      </c>
      <c r="N130" s="22" t="e">
        <f>INDEX(#REF!,MATCH($K130,#REF!,0))</f>
        <v>#REF!</v>
      </c>
      <c r="O130" s="28"/>
      <c r="P130" s="25" t="str">
        <f t="shared" si="16"/>
        <v/>
      </c>
      <c r="Q130" s="26" t="s">
        <v>41</v>
      </c>
      <c r="R130" s="21"/>
      <c r="S130" s="21"/>
      <c r="T130" s="32" t="str">
        <f t="shared" si="17"/>
        <v>小学语文</v>
      </c>
      <c r="U130" s="32" t="str">
        <f>IFERROR(VLOOKUP(复审!T130,#REF!,2,FALSE),"无此科目")</f>
        <v>无此科目</v>
      </c>
      <c r="V130" s="21" t="str">
        <f t="shared" si="18"/>
        <v/>
      </c>
      <c r="W130" s="21">
        <f t="shared" ref="W130:W193" si="24">COUNTIFS($U$2:$U$1000,U130,$R$2:$R$1000,"&lt;="&amp;R130)</f>
        <v>0</v>
      </c>
      <c r="X130" s="21">
        <f t="shared" ref="X130:X193" si="25">IF(E130="","",COUNTIF($E$2:$E$1000,E130&amp;"*"))</f>
        <v>1</v>
      </c>
      <c r="Y130" s="21" t="str">
        <f t="shared" si="19"/>
        <v/>
      </c>
      <c r="Z13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30" s="13" t="str">
        <f t="shared" ref="AA130:AA193" si="26">IF(OR(H130="硕士",H130="硕士在读",H130="硕士研究生",H130="研究生")=TRUE,"免考","")</f>
        <v/>
      </c>
      <c r="AB130" s="13" t="str">
        <f t="shared" si="20"/>
        <v>N</v>
      </c>
      <c r="AC130" s="13">
        <f t="shared" si="21"/>
        <v>76</v>
      </c>
      <c r="AD130" s="13" t="str">
        <f t="shared" si="22"/>
        <v/>
      </c>
      <c r="AE130" s="13" t="e">
        <f>IF(AND(VLOOKUP($T130,#REF!,2,0)=0,S130=""),"“错误请确认”",IF(VLOOKUP($T130,#REF!,2,0)=0,S130,VLOOKUP($T130,#REF!,2,0)))</f>
        <v>#REF!</v>
      </c>
      <c r="AF130" s="13" t="s">
        <v>645</v>
      </c>
      <c r="AG130" s="13" t="e">
        <f>IF(VLOOKUP(T130,#REF!,29,0)=0,VLOOKUP(T130,#REF!,23,0)&amp;RIGHT(S130,2),VLOOKUP(T130,#REF!,23,0)&amp;VLOOKUP(T130,#REF!,29,0))</f>
        <v>#REF!</v>
      </c>
      <c r="AH130" s="13" t="s">
        <v>50</v>
      </c>
      <c r="AI130" s="13" t="e">
        <f t="shared" si="23"/>
        <v>#REF!</v>
      </c>
    </row>
    <row r="131" ht="15" customHeight="1" spans="1:35">
      <c r="A131" s="21">
        <f t="shared" ref="A131:A194" si="27">ROW()-1</f>
        <v>130</v>
      </c>
      <c r="B131" s="22" t="s">
        <v>646</v>
      </c>
      <c r="C131" s="22" t="s">
        <v>45</v>
      </c>
      <c r="D131" s="22" t="s">
        <v>36</v>
      </c>
      <c r="E131" s="22" t="s">
        <v>647</v>
      </c>
      <c r="F131" s="22" t="s">
        <v>646</v>
      </c>
      <c r="G131" s="22" t="s">
        <v>646</v>
      </c>
      <c r="H131" s="22" t="s">
        <v>646</v>
      </c>
      <c r="I131" s="22" t="s">
        <v>646</v>
      </c>
      <c r="J131" s="22" t="s">
        <v>646</v>
      </c>
      <c r="K131" s="22" t="s">
        <v>124</v>
      </c>
      <c r="L131" s="22" t="s">
        <v>648</v>
      </c>
      <c r="M131" s="22" t="s">
        <v>648</v>
      </c>
      <c r="N131" s="22" t="e">
        <f>INDEX(#REF!,MATCH($K131,#REF!,0))</f>
        <v>#REF!</v>
      </c>
      <c r="O131" s="28"/>
      <c r="P131" s="25" t="str">
        <f t="shared" ref="P131:P194" si="28">IF(W131=0,"",T131&amp;"第"&amp;ROUNDUP(W131/30,0)&amp;"考场")</f>
        <v/>
      </c>
      <c r="Q131" s="26" t="s">
        <v>41</v>
      </c>
      <c r="R131" s="21"/>
      <c r="S131" s="21"/>
      <c r="T131" s="32" t="str">
        <f t="shared" ref="T131:T194" si="29">LEFT(K131,20)</f>
        <v>小学语文</v>
      </c>
      <c r="U131" s="32" t="str">
        <f>IFERROR(VLOOKUP(复审!T131,#REF!,2,FALSE),"无此科目")</f>
        <v>无此科目</v>
      </c>
      <c r="V131" s="21" t="str">
        <f t="shared" ref="V131:V194" si="30">IF(R131="","",IF(W131&lt;=9,U131&amp;"00"&amp;W131,IF(W131&lt;=100,U131&amp;"0"&amp;W131,U131&amp;W131)))</f>
        <v/>
      </c>
      <c r="W131" s="21">
        <f t="shared" si="24"/>
        <v>0</v>
      </c>
      <c r="X131" s="21">
        <f t="shared" si="25"/>
        <v>1</v>
      </c>
      <c r="Y131" s="21" t="str">
        <f t="shared" ref="Y131:Y194" si="31">IF(OR(RIGHT(V131,1)=0,R131=""),"",COUNTIF($V$2:$V$961,V131))</f>
        <v/>
      </c>
      <c r="Z13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31" s="13" t="str">
        <f t="shared" si="26"/>
        <v/>
      </c>
      <c r="AB131" s="13" t="str">
        <f t="shared" ref="AB131:AB194" si="32">IF(B131="","",IF(R131&gt;=1,"Y","N"))</f>
        <v>N</v>
      </c>
      <c r="AC131" s="13">
        <f t="shared" ref="AC131:AC194" si="33">IF(OR(R131&gt;=1,B131=""),"",COUNTIFS($A$2:$A$961,"&lt;="&amp;A131,$A$2:$A$961,"&gt;="&amp;1,$AB$2:$AB$961,"N"))</f>
        <v>77</v>
      </c>
      <c r="AD131" s="13" t="str">
        <f t="shared" ref="AD131:AD194" si="34">IF(OR(RIGHT(V131,1)=0,R131=""),"",COUNTIF($R$2:$R$961,R131))</f>
        <v/>
      </c>
      <c r="AE131" s="13" t="e">
        <f>IF(AND(VLOOKUP($T131,#REF!,2,0)=0,S131=""),"“错误请确认”",IF(VLOOKUP($T131,#REF!,2,0)=0,S131,VLOOKUP($T131,#REF!,2,0)))</f>
        <v>#REF!</v>
      </c>
      <c r="AF131" s="13" t="s">
        <v>649</v>
      </c>
      <c r="AG131" s="13" t="e">
        <f>IF(VLOOKUP(T131,#REF!,29,0)=0,VLOOKUP(T131,#REF!,23,0)&amp;RIGHT(S131,2),VLOOKUP(T131,#REF!,23,0)&amp;VLOOKUP(T131,#REF!,29,0))</f>
        <v>#REF!</v>
      </c>
      <c r="AH131" s="13" t="s">
        <v>50</v>
      </c>
      <c r="AI131" s="13" t="e">
        <f t="shared" ref="AI131:AI194" si="35">LEFT(AE131,5)</f>
        <v>#REF!</v>
      </c>
    </row>
    <row r="132" ht="15" customHeight="1" spans="1:35">
      <c r="A132" s="21">
        <f t="shared" si="27"/>
        <v>131</v>
      </c>
      <c r="B132" s="22" t="s">
        <v>650</v>
      </c>
      <c r="C132" s="22" t="s">
        <v>45</v>
      </c>
      <c r="D132" s="22" t="s">
        <v>36</v>
      </c>
      <c r="E132" s="22" t="s">
        <v>651</v>
      </c>
      <c r="F132" s="22" t="s">
        <v>650</v>
      </c>
      <c r="G132" s="22" t="s">
        <v>650</v>
      </c>
      <c r="H132" s="22" t="s">
        <v>650</v>
      </c>
      <c r="I132" s="22" t="s">
        <v>650</v>
      </c>
      <c r="J132" s="22" t="s">
        <v>650</v>
      </c>
      <c r="K132" s="22" t="s">
        <v>124</v>
      </c>
      <c r="L132" s="22" t="s">
        <v>652</v>
      </c>
      <c r="M132" s="22" t="s">
        <v>652</v>
      </c>
      <c r="N132" s="22" t="e">
        <f>INDEX(#REF!,MATCH($K132,#REF!,0))</f>
        <v>#REF!</v>
      </c>
      <c r="O132" s="28"/>
      <c r="P132" s="25" t="str">
        <f t="shared" si="28"/>
        <v/>
      </c>
      <c r="Q132" s="26" t="s">
        <v>41</v>
      </c>
      <c r="R132" s="21"/>
      <c r="S132" s="21"/>
      <c r="T132" s="32" t="str">
        <f t="shared" si="29"/>
        <v>小学语文</v>
      </c>
      <c r="U132" s="32" t="str">
        <f>IFERROR(VLOOKUP(复审!T132,#REF!,2,FALSE),"无此科目")</f>
        <v>无此科目</v>
      </c>
      <c r="V132" s="21" t="str">
        <f t="shared" si="30"/>
        <v/>
      </c>
      <c r="W132" s="21">
        <f t="shared" si="24"/>
        <v>0</v>
      </c>
      <c r="X132" s="21">
        <f t="shared" si="25"/>
        <v>1</v>
      </c>
      <c r="Y132" s="21" t="str">
        <f t="shared" si="31"/>
        <v/>
      </c>
      <c r="Z13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32" s="13" t="str">
        <f t="shared" si="26"/>
        <v/>
      </c>
      <c r="AB132" s="13" t="str">
        <f t="shared" si="32"/>
        <v>N</v>
      </c>
      <c r="AC132" s="13">
        <f t="shared" si="33"/>
        <v>78</v>
      </c>
      <c r="AD132" s="13" t="str">
        <f t="shared" si="34"/>
        <v/>
      </c>
      <c r="AE132" s="13" t="e">
        <f>IF(AND(VLOOKUP($T132,#REF!,2,0)=0,S132=""),"“错误请确认”",IF(VLOOKUP($T132,#REF!,2,0)=0,S132,VLOOKUP($T132,#REF!,2,0)))</f>
        <v>#REF!</v>
      </c>
      <c r="AF132" s="13" t="s">
        <v>653</v>
      </c>
      <c r="AG132" s="13" t="e">
        <f>IF(VLOOKUP(T132,#REF!,29,0)=0,VLOOKUP(T132,#REF!,23,0)&amp;RIGHT(S132,2),VLOOKUP(T132,#REF!,23,0)&amp;VLOOKUP(T132,#REF!,29,0))</f>
        <v>#REF!</v>
      </c>
      <c r="AH132" s="13" t="s">
        <v>50</v>
      </c>
      <c r="AI132" s="13" t="e">
        <f t="shared" si="35"/>
        <v>#REF!</v>
      </c>
    </row>
    <row r="133" ht="15" customHeight="1" spans="1:35">
      <c r="A133" s="21">
        <f t="shared" si="27"/>
        <v>132</v>
      </c>
      <c r="B133" s="22" t="s">
        <v>654</v>
      </c>
      <c r="C133" s="22" t="s">
        <v>45</v>
      </c>
      <c r="D133" s="22" t="s">
        <v>36</v>
      </c>
      <c r="E133" s="22" t="s">
        <v>655</v>
      </c>
      <c r="F133" s="22" t="s">
        <v>654</v>
      </c>
      <c r="G133" s="22" t="s">
        <v>654</v>
      </c>
      <c r="H133" s="22" t="s">
        <v>654</v>
      </c>
      <c r="I133" s="22" t="s">
        <v>654</v>
      </c>
      <c r="J133" s="22" t="s">
        <v>654</v>
      </c>
      <c r="K133" s="22" t="s">
        <v>124</v>
      </c>
      <c r="L133" s="22" t="s">
        <v>656</v>
      </c>
      <c r="M133" s="22" t="s">
        <v>657</v>
      </c>
      <c r="N133" s="22" t="e">
        <f>INDEX(#REF!,MATCH($K133,#REF!,0))</f>
        <v>#REF!</v>
      </c>
      <c r="O133" s="28"/>
      <c r="P133" s="25" t="str">
        <f t="shared" si="28"/>
        <v>小学语文第1考场</v>
      </c>
      <c r="Q133" s="26" t="s">
        <v>41</v>
      </c>
      <c r="R133" s="21">
        <v>9</v>
      </c>
      <c r="S133" s="21" t="s">
        <v>181</v>
      </c>
      <c r="T133" s="32" t="str">
        <f t="shared" si="29"/>
        <v>小学语文</v>
      </c>
      <c r="U133" s="32" t="str">
        <f>IFERROR(VLOOKUP(复审!T133,#REF!,2,FALSE),"无此科目")</f>
        <v>无此科目</v>
      </c>
      <c r="V133" s="21" t="str">
        <f t="shared" si="30"/>
        <v>无此科目009</v>
      </c>
      <c r="W133" s="21">
        <f t="shared" si="24"/>
        <v>9</v>
      </c>
      <c r="X133" s="21">
        <f t="shared" si="25"/>
        <v>1</v>
      </c>
      <c r="Y133" s="21">
        <f t="shared" si="31"/>
        <v>1</v>
      </c>
      <c r="Z13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33" s="13" t="str">
        <f t="shared" si="26"/>
        <v/>
      </c>
      <c r="AB133" s="13" t="str">
        <f t="shared" si="32"/>
        <v>Y</v>
      </c>
      <c r="AC133" s="13" t="str">
        <f t="shared" si="33"/>
        <v/>
      </c>
      <c r="AD133" s="13">
        <f t="shared" si="34"/>
        <v>1</v>
      </c>
      <c r="AE133" s="13" t="e">
        <f>IF(AND(VLOOKUP($T133,#REF!,2,0)=0,S133=""),"“错误请确认”",IF(VLOOKUP($T133,#REF!,2,0)=0,S133,VLOOKUP($T133,#REF!,2,0)))</f>
        <v>#REF!</v>
      </c>
      <c r="AF133" s="13" t="s">
        <v>658</v>
      </c>
      <c r="AG133" s="13" t="e">
        <f>IF(VLOOKUP(T133,#REF!,29,0)=0,VLOOKUP(T133,#REF!,23,0)&amp;RIGHT(S133,2),VLOOKUP(T133,#REF!,23,0)&amp;VLOOKUP(T133,#REF!,29,0))</f>
        <v>#REF!</v>
      </c>
      <c r="AH133" s="13" t="s">
        <v>124</v>
      </c>
      <c r="AI133" s="13" t="e">
        <f t="shared" si="35"/>
        <v>#REF!</v>
      </c>
    </row>
    <row r="134" ht="15" customHeight="1" spans="1:35">
      <c r="A134" s="21">
        <f t="shared" si="27"/>
        <v>133</v>
      </c>
      <c r="B134" s="22" t="s">
        <v>659</v>
      </c>
      <c r="C134" s="22" t="s">
        <v>45</v>
      </c>
      <c r="D134" s="22" t="s">
        <v>36</v>
      </c>
      <c r="E134" s="22" t="s">
        <v>660</v>
      </c>
      <c r="F134" s="22" t="s">
        <v>659</v>
      </c>
      <c r="G134" s="22" t="s">
        <v>659</v>
      </c>
      <c r="H134" s="22" t="s">
        <v>659</v>
      </c>
      <c r="I134" s="22" t="s">
        <v>659</v>
      </c>
      <c r="J134" s="22" t="s">
        <v>659</v>
      </c>
      <c r="K134" s="22" t="s">
        <v>124</v>
      </c>
      <c r="L134" s="22" t="s">
        <v>661</v>
      </c>
      <c r="M134" s="22" t="s">
        <v>661</v>
      </c>
      <c r="N134" s="22" t="e">
        <f>INDEX(#REF!,MATCH($K134,#REF!,0))</f>
        <v>#REF!</v>
      </c>
      <c r="O134" s="28"/>
      <c r="P134" s="25" t="str">
        <f t="shared" si="28"/>
        <v/>
      </c>
      <c r="Q134" s="26" t="s">
        <v>41</v>
      </c>
      <c r="R134" s="21"/>
      <c r="S134" s="21"/>
      <c r="T134" s="32" t="str">
        <f t="shared" si="29"/>
        <v>小学语文</v>
      </c>
      <c r="U134" s="32" t="str">
        <f>IFERROR(VLOOKUP(复审!T134,#REF!,2,FALSE),"无此科目")</f>
        <v>无此科目</v>
      </c>
      <c r="V134" s="21" t="str">
        <f t="shared" si="30"/>
        <v/>
      </c>
      <c r="W134" s="21">
        <f t="shared" si="24"/>
        <v>0</v>
      </c>
      <c r="X134" s="21">
        <f t="shared" si="25"/>
        <v>1</v>
      </c>
      <c r="Y134" s="21" t="str">
        <f t="shared" si="31"/>
        <v/>
      </c>
      <c r="Z13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34" s="13" t="str">
        <f t="shared" si="26"/>
        <v/>
      </c>
      <c r="AB134" s="13" t="str">
        <f t="shared" si="32"/>
        <v>N</v>
      </c>
      <c r="AC134" s="13">
        <f t="shared" si="33"/>
        <v>79</v>
      </c>
      <c r="AD134" s="13" t="str">
        <f t="shared" si="34"/>
        <v/>
      </c>
      <c r="AE134" s="13" t="e">
        <f>IF(AND(VLOOKUP($T134,#REF!,2,0)=0,S134=""),"“错误请确认”",IF(VLOOKUP($T134,#REF!,2,0)=0,S134,VLOOKUP($T134,#REF!,2,0)))</f>
        <v>#REF!</v>
      </c>
      <c r="AF134" s="13" t="s">
        <v>662</v>
      </c>
      <c r="AG134" s="13" t="e">
        <f>IF(VLOOKUP(T134,#REF!,29,0)=0,VLOOKUP(T134,#REF!,23,0)&amp;RIGHT(S134,2),VLOOKUP(T134,#REF!,23,0)&amp;VLOOKUP(T134,#REF!,29,0))</f>
        <v>#REF!</v>
      </c>
      <c r="AH134" s="13" t="s">
        <v>50</v>
      </c>
      <c r="AI134" s="13" t="e">
        <f t="shared" si="35"/>
        <v>#REF!</v>
      </c>
    </row>
    <row r="135" ht="15" customHeight="1" spans="1:35">
      <c r="A135" s="21">
        <f t="shared" si="27"/>
        <v>134</v>
      </c>
      <c r="B135" s="22" t="s">
        <v>663</v>
      </c>
      <c r="C135" s="22" t="s">
        <v>45</v>
      </c>
      <c r="D135" s="22" t="s">
        <v>36</v>
      </c>
      <c r="E135" s="22" t="s">
        <v>664</v>
      </c>
      <c r="F135" s="22" t="s">
        <v>663</v>
      </c>
      <c r="G135" s="22" t="s">
        <v>663</v>
      </c>
      <c r="H135" s="22" t="s">
        <v>663</v>
      </c>
      <c r="I135" s="22" t="s">
        <v>663</v>
      </c>
      <c r="J135" s="22" t="s">
        <v>663</v>
      </c>
      <c r="K135" s="22" t="s">
        <v>124</v>
      </c>
      <c r="L135" s="22" t="s">
        <v>665</v>
      </c>
      <c r="M135" s="22" t="s">
        <v>666</v>
      </c>
      <c r="N135" s="22" t="e">
        <f>INDEX(#REF!,MATCH($K135,#REF!,0))</f>
        <v>#REF!</v>
      </c>
      <c r="O135" s="28"/>
      <c r="P135" s="25" t="str">
        <f t="shared" si="28"/>
        <v>小学语文第1考场</v>
      </c>
      <c r="Q135" s="26" t="s">
        <v>41</v>
      </c>
      <c r="R135" s="21">
        <v>12</v>
      </c>
      <c r="S135" s="21" t="s">
        <v>150</v>
      </c>
      <c r="T135" s="32" t="str">
        <f t="shared" si="29"/>
        <v>小学语文</v>
      </c>
      <c r="U135" s="32" t="str">
        <f>IFERROR(VLOOKUP(复审!T135,#REF!,2,FALSE),"无此科目")</f>
        <v>无此科目</v>
      </c>
      <c r="V135" s="21" t="str">
        <f t="shared" si="30"/>
        <v>无此科目012</v>
      </c>
      <c r="W135" s="21">
        <f t="shared" si="24"/>
        <v>12</v>
      </c>
      <c r="X135" s="21">
        <f t="shared" si="25"/>
        <v>1</v>
      </c>
      <c r="Y135" s="21">
        <f t="shared" si="31"/>
        <v>1</v>
      </c>
      <c r="Z13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35" s="13" t="str">
        <f t="shared" si="26"/>
        <v/>
      </c>
      <c r="AB135" s="13" t="str">
        <f t="shared" si="32"/>
        <v>Y</v>
      </c>
      <c r="AC135" s="13" t="str">
        <f t="shared" si="33"/>
        <v/>
      </c>
      <c r="AD135" s="13">
        <f t="shared" si="34"/>
        <v>1</v>
      </c>
      <c r="AE135" s="13" t="e">
        <f>IF(AND(VLOOKUP($T135,#REF!,2,0)=0,S135=""),"“错误请确认”",IF(VLOOKUP($T135,#REF!,2,0)=0,S135,VLOOKUP($T135,#REF!,2,0)))</f>
        <v>#REF!</v>
      </c>
      <c r="AF135" s="13" t="s">
        <v>667</v>
      </c>
      <c r="AG135" s="13" t="e">
        <f>IF(VLOOKUP(T135,#REF!,29,0)=0,VLOOKUP(T135,#REF!,23,0)&amp;RIGHT(S135,2),VLOOKUP(T135,#REF!,23,0)&amp;VLOOKUP(T135,#REF!,29,0))</f>
        <v>#REF!</v>
      </c>
      <c r="AH135" s="13" t="s">
        <v>124</v>
      </c>
      <c r="AI135" s="13" t="e">
        <f t="shared" si="35"/>
        <v>#REF!</v>
      </c>
    </row>
    <row r="136" ht="15" customHeight="1" spans="1:35">
      <c r="A136" s="21">
        <f t="shared" si="27"/>
        <v>135</v>
      </c>
      <c r="B136" s="22" t="s">
        <v>668</v>
      </c>
      <c r="C136" s="22" t="s">
        <v>45</v>
      </c>
      <c r="D136" s="22" t="s">
        <v>36</v>
      </c>
      <c r="E136" s="22" t="s">
        <v>669</v>
      </c>
      <c r="F136" s="22" t="s">
        <v>668</v>
      </c>
      <c r="G136" s="22" t="s">
        <v>668</v>
      </c>
      <c r="H136" s="22" t="s">
        <v>668</v>
      </c>
      <c r="I136" s="22" t="s">
        <v>668</v>
      </c>
      <c r="J136" s="22" t="s">
        <v>668</v>
      </c>
      <c r="K136" s="22" t="s">
        <v>124</v>
      </c>
      <c r="L136" s="22" t="s">
        <v>670</v>
      </c>
      <c r="M136" s="22" t="s">
        <v>671</v>
      </c>
      <c r="N136" s="22" t="e">
        <f>INDEX(#REF!,MATCH($K136,#REF!,0))</f>
        <v>#REF!</v>
      </c>
      <c r="O136" s="28"/>
      <c r="P136" s="25" t="str">
        <f t="shared" si="28"/>
        <v>小学语文第4考场</v>
      </c>
      <c r="Q136" s="26" t="s">
        <v>41</v>
      </c>
      <c r="R136" s="21">
        <v>92</v>
      </c>
      <c r="S136" s="21" t="s">
        <v>200</v>
      </c>
      <c r="T136" s="32" t="str">
        <f t="shared" si="29"/>
        <v>小学语文</v>
      </c>
      <c r="U136" s="32" t="str">
        <f>IFERROR(VLOOKUP(复审!T136,#REF!,2,FALSE),"无此科目")</f>
        <v>无此科目</v>
      </c>
      <c r="V136" s="21" t="str">
        <f t="shared" si="30"/>
        <v>无此科目092</v>
      </c>
      <c r="W136" s="21">
        <f t="shared" si="24"/>
        <v>92</v>
      </c>
      <c r="X136" s="21">
        <f t="shared" si="25"/>
        <v>1</v>
      </c>
      <c r="Y136" s="21">
        <f t="shared" si="31"/>
        <v>1</v>
      </c>
      <c r="Z13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36" s="13" t="str">
        <f t="shared" si="26"/>
        <v/>
      </c>
      <c r="AB136" s="13" t="str">
        <f t="shared" si="32"/>
        <v>Y</v>
      </c>
      <c r="AC136" s="13" t="str">
        <f t="shared" si="33"/>
        <v/>
      </c>
      <c r="AD136" s="13">
        <f t="shared" si="34"/>
        <v>1</v>
      </c>
      <c r="AE136" s="13" t="e">
        <f>IF(AND(VLOOKUP($T136,#REF!,2,0)=0,S136=""),"“错误请确认”",IF(VLOOKUP($T136,#REF!,2,0)=0,S136,VLOOKUP($T136,#REF!,2,0)))</f>
        <v>#REF!</v>
      </c>
      <c r="AF136" s="13" t="s">
        <v>672</v>
      </c>
      <c r="AG136" s="13" t="e">
        <f>IF(VLOOKUP(T136,#REF!,29,0)=0,VLOOKUP(T136,#REF!,23,0)&amp;RIGHT(S136,2),VLOOKUP(T136,#REF!,23,0)&amp;VLOOKUP(T136,#REF!,29,0))</f>
        <v>#REF!</v>
      </c>
      <c r="AH136" s="13" t="s">
        <v>128</v>
      </c>
      <c r="AI136" s="13" t="e">
        <f t="shared" si="35"/>
        <v>#REF!</v>
      </c>
    </row>
    <row r="137" ht="15" customHeight="1" spans="1:35">
      <c r="A137" s="21">
        <f t="shared" si="27"/>
        <v>136</v>
      </c>
      <c r="B137" s="22" t="s">
        <v>673</v>
      </c>
      <c r="C137" s="22" t="s">
        <v>45</v>
      </c>
      <c r="D137" s="22" t="s">
        <v>36</v>
      </c>
      <c r="E137" s="22" t="s">
        <v>674</v>
      </c>
      <c r="F137" s="22" t="s">
        <v>673</v>
      </c>
      <c r="G137" s="22" t="s">
        <v>673</v>
      </c>
      <c r="H137" s="22" t="s">
        <v>673</v>
      </c>
      <c r="I137" s="22" t="s">
        <v>673</v>
      </c>
      <c r="J137" s="22" t="s">
        <v>673</v>
      </c>
      <c r="K137" s="22" t="s">
        <v>124</v>
      </c>
      <c r="L137" s="22" t="s">
        <v>675</v>
      </c>
      <c r="M137" s="22" t="s">
        <v>676</v>
      </c>
      <c r="N137" s="22" t="e">
        <f>INDEX(#REF!,MATCH($K137,#REF!,0))</f>
        <v>#REF!</v>
      </c>
      <c r="O137" s="28"/>
      <c r="P137" s="25" t="str">
        <f t="shared" si="28"/>
        <v>小学语文第5考场</v>
      </c>
      <c r="Q137" s="26" t="s">
        <v>41</v>
      </c>
      <c r="R137" s="21">
        <v>149</v>
      </c>
      <c r="S137" s="21" t="s">
        <v>210</v>
      </c>
      <c r="T137" s="32" t="str">
        <f t="shared" si="29"/>
        <v>小学语文</v>
      </c>
      <c r="U137" s="32" t="str">
        <f>IFERROR(VLOOKUP(复审!T137,#REF!,2,FALSE),"无此科目")</f>
        <v>无此科目</v>
      </c>
      <c r="V137" s="21" t="str">
        <f t="shared" si="30"/>
        <v>无此科目149</v>
      </c>
      <c r="W137" s="21">
        <f t="shared" si="24"/>
        <v>149</v>
      </c>
      <c r="X137" s="21">
        <f t="shared" si="25"/>
        <v>1</v>
      </c>
      <c r="Y137" s="21">
        <f t="shared" si="31"/>
        <v>1</v>
      </c>
      <c r="Z13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37" s="13" t="str">
        <f t="shared" si="26"/>
        <v/>
      </c>
      <c r="AB137" s="13" t="str">
        <f t="shared" si="32"/>
        <v>Y</v>
      </c>
      <c r="AC137" s="13" t="str">
        <f t="shared" si="33"/>
        <v/>
      </c>
      <c r="AD137" s="13">
        <f t="shared" si="34"/>
        <v>1</v>
      </c>
      <c r="AE137" s="13" t="e">
        <f>IF(AND(VLOOKUP($T137,#REF!,2,0)=0,S137=""),"“错误请确认”",IF(VLOOKUP($T137,#REF!,2,0)=0,S137,VLOOKUP($T137,#REF!,2,0)))</f>
        <v>#REF!</v>
      </c>
      <c r="AF137" s="13" t="s">
        <v>677</v>
      </c>
      <c r="AG137" s="13" t="e">
        <f>IF(VLOOKUP(T137,#REF!,29,0)=0,VLOOKUP(T137,#REF!,23,0)&amp;RIGHT(S137,2),VLOOKUP(T137,#REF!,23,0)&amp;VLOOKUP(T137,#REF!,29,0))</f>
        <v>#REF!</v>
      </c>
      <c r="AH137" s="13" t="s">
        <v>128</v>
      </c>
      <c r="AI137" s="13" t="e">
        <f t="shared" si="35"/>
        <v>#REF!</v>
      </c>
    </row>
    <row r="138" ht="15" customHeight="1" spans="1:35">
      <c r="A138" s="21">
        <f t="shared" si="27"/>
        <v>137</v>
      </c>
      <c r="B138" s="22" t="s">
        <v>678</v>
      </c>
      <c r="C138" s="22" t="s">
        <v>35</v>
      </c>
      <c r="D138" s="22" t="s">
        <v>36</v>
      </c>
      <c r="E138" s="22" t="s">
        <v>679</v>
      </c>
      <c r="F138" s="22" t="s">
        <v>678</v>
      </c>
      <c r="G138" s="22" t="s">
        <v>678</v>
      </c>
      <c r="H138" s="22" t="s">
        <v>678</v>
      </c>
      <c r="I138" s="22" t="s">
        <v>678</v>
      </c>
      <c r="J138" s="22" t="s">
        <v>678</v>
      </c>
      <c r="K138" s="22" t="s">
        <v>124</v>
      </c>
      <c r="L138" s="22" t="s">
        <v>680</v>
      </c>
      <c r="M138" s="22" t="s">
        <v>91</v>
      </c>
      <c r="N138" s="22" t="e">
        <f>INDEX(#REF!,MATCH($K138,#REF!,0))</f>
        <v>#REF!</v>
      </c>
      <c r="O138" s="28"/>
      <c r="P138" s="25" t="str">
        <f t="shared" si="28"/>
        <v>小学语文第8考场</v>
      </c>
      <c r="Q138" s="26" t="s">
        <v>41</v>
      </c>
      <c r="R138" s="21">
        <v>229</v>
      </c>
      <c r="S138" s="21" t="s">
        <v>210</v>
      </c>
      <c r="T138" s="32" t="str">
        <f t="shared" si="29"/>
        <v>小学语文</v>
      </c>
      <c r="U138" s="32" t="str">
        <f>IFERROR(VLOOKUP(复审!T138,#REF!,2,FALSE),"无此科目")</f>
        <v>无此科目</v>
      </c>
      <c r="V138" s="21" t="str">
        <f t="shared" si="30"/>
        <v>无此科目229</v>
      </c>
      <c r="W138" s="21">
        <f t="shared" si="24"/>
        <v>229</v>
      </c>
      <c r="X138" s="21">
        <f t="shared" si="25"/>
        <v>1</v>
      </c>
      <c r="Y138" s="21">
        <f t="shared" si="31"/>
        <v>1</v>
      </c>
      <c r="Z13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38" s="13" t="str">
        <f t="shared" si="26"/>
        <v/>
      </c>
      <c r="AB138" s="13" t="str">
        <f t="shared" si="32"/>
        <v>Y</v>
      </c>
      <c r="AC138" s="13" t="str">
        <f t="shared" si="33"/>
        <v/>
      </c>
      <c r="AD138" s="13">
        <f t="shared" si="34"/>
        <v>1</v>
      </c>
      <c r="AE138" s="13" t="e">
        <f>IF(AND(VLOOKUP($T138,#REF!,2,0)=0,S138=""),"“错误请确认”",IF(VLOOKUP($T138,#REF!,2,0)=0,S138,VLOOKUP($T138,#REF!,2,0)))</f>
        <v>#REF!</v>
      </c>
      <c r="AF138" s="13" t="s">
        <v>681</v>
      </c>
      <c r="AG138" s="13" t="e">
        <f>IF(VLOOKUP(T138,#REF!,29,0)=0,VLOOKUP(T138,#REF!,23,0)&amp;RIGHT(S138,2),VLOOKUP(T138,#REF!,23,0)&amp;VLOOKUP(T138,#REF!,29,0))</f>
        <v>#REF!</v>
      </c>
      <c r="AH138" s="13" t="s">
        <v>124</v>
      </c>
      <c r="AI138" s="13" t="e">
        <f t="shared" si="35"/>
        <v>#REF!</v>
      </c>
    </row>
    <row r="139" ht="15" customHeight="1" spans="1:35">
      <c r="A139" s="21">
        <f t="shared" si="27"/>
        <v>138</v>
      </c>
      <c r="B139" s="22" t="s">
        <v>682</v>
      </c>
      <c r="C139" s="22" t="s">
        <v>45</v>
      </c>
      <c r="D139" s="22" t="s">
        <v>36</v>
      </c>
      <c r="E139" s="22" t="s">
        <v>683</v>
      </c>
      <c r="F139" s="22" t="s">
        <v>682</v>
      </c>
      <c r="G139" s="22" t="s">
        <v>682</v>
      </c>
      <c r="H139" s="22" t="s">
        <v>682</v>
      </c>
      <c r="I139" s="22" t="s">
        <v>682</v>
      </c>
      <c r="J139" s="22" t="s">
        <v>682</v>
      </c>
      <c r="K139" s="22" t="s">
        <v>124</v>
      </c>
      <c r="L139" s="22" t="s">
        <v>684</v>
      </c>
      <c r="M139" s="22" t="s">
        <v>684</v>
      </c>
      <c r="N139" s="22" t="e">
        <f>INDEX(#REF!,MATCH($K139,#REF!,0))</f>
        <v>#REF!</v>
      </c>
      <c r="O139" s="28"/>
      <c r="P139" s="25" t="str">
        <f t="shared" si="28"/>
        <v/>
      </c>
      <c r="Q139" s="26" t="s">
        <v>41</v>
      </c>
      <c r="R139" s="21"/>
      <c r="S139" s="21"/>
      <c r="T139" s="32" t="str">
        <f t="shared" si="29"/>
        <v>小学语文</v>
      </c>
      <c r="U139" s="32" t="str">
        <f>IFERROR(VLOOKUP(复审!T139,#REF!,2,FALSE),"无此科目")</f>
        <v>无此科目</v>
      </c>
      <c r="V139" s="21" t="str">
        <f t="shared" si="30"/>
        <v/>
      </c>
      <c r="W139" s="21">
        <f t="shared" si="24"/>
        <v>0</v>
      </c>
      <c r="X139" s="21">
        <f t="shared" si="25"/>
        <v>1</v>
      </c>
      <c r="Y139" s="21" t="str">
        <f t="shared" si="31"/>
        <v/>
      </c>
      <c r="Z13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39" s="13" t="str">
        <f t="shared" si="26"/>
        <v/>
      </c>
      <c r="AB139" s="13" t="str">
        <f t="shared" si="32"/>
        <v>N</v>
      </c>
      <c r="AC139" s="13">
        <f t="shared" si="33"/>
        <v>80</v>
      </c>
      <c r="AD139" s="13" t="str">
        <f t="shared" si="34"/>
        <v/>
      </c>
      <c r="AE139" s="13" t="e">
        <f>IF(AND(VLOOKUP($T139,#REF!,2,0)=0,S139=""),"“错误请确认”",IF(VLOOKUP($T139,#REF!,2,0)=0,S139,VLOOKUP($T139,#REF!,2,0)))</f>
        <v>#REF!</v>
      </c>
      <c r="AF139" s="13" t="s">
        <v>685</v>
      </c>
      <c r="AG139" s="13" t="e">
        <f>IF(VLOOKUP(T139,#REF!,29,0)=0,VLOOKUP(T139,#REF!,23,0)&amp;RIGHT(S139,2),VLOOKUP(T139,#REF!,23,0)&amp;VLOOKUP(T139,#REF!,29,0))</f>
        <v>#REF!</v>
      </c>
      <c r="AH139" s="13" t="s">
        <v>50</v>
      </c>
      <c r="AI139" s="13" t="e">
        <f t="shared" si="35"/>
        <v>#REF!</v>
      </c>
    </row>
    <row r="140" ht="15" customHeight="1" spans="1:35">
      <c r="A140" s="21">
        <f t="shared" si="27"/>
        <v>139</v>
      </c>
      <c r="B140" s="22" t="s">
        <v>686</v>
      </c>
      <c r="C140" s="22" t="s">
        <v>45</v>
      </c>
      <c r="D140" s="22" t="s">
        <v>36</v>
      </c>
      <c r="E140" s="22" t="s">
        <v>687</v>
      </c>
      <c r="F140" s="22" t="s">
        <v>686</v>
      </c>
      <c r="G140" s="22" t="s">
        <v>686</v>
      </c>
      <c r="H140" s="22" t="s">
        <v>686</v>
      </c>
      <c r="I140" s="22" t="s">
        <v>686</v>
      </c>
      <c r="J140" s="22" t="s">
        <v>686</v>
      </c>
      <c r="K140" s="22" t="s">
        <v>124</v>
      </c>
      <c r="L140" s="22" t="s">
        <v>688</v>
      </c>
      <c r="M140" s="22" t="s">
        <v>688</v>
      </c>
      <c r="N140" s="22" t="e">
        <f>INDEX(#REF!,MATCH($K140,#REF!,0))</f>
        <v>#REF!</v>
      </c>
      <c r="O140" s="28"/>
      <c r="P140" s="25" t="str">
        <f t="shared" si="28"/>
        <v/>
      </c>
      <c r="Q140" s="26" t="s">
        <v>41</v>
      </c>
      <c r="R140" s="21"/>
      <c r="S140" s="21"/>
      <c r="T140" s="32" t="str">
        <f t="shared" si="29"/>
        <v>小学语文</v>
      </c>
      <c r="U140" s="32" t="str">
        <f>IFERROR(VLOOKUP(复审!T140,#REF!,2,FALSE),"无此科目")</f>
        <v>无此科目</v>
      </c>
      <c r="V140" s="21" t="str">
        <f t="shared" si="30"/>
        <v/>
      </c>
      <c r="W140" s="21">
        <f t="shared" si="24"/>
        <v>0</v>
      </c>
      <c r="X140" s="21">
        <f t="shared" si="25"/>
        <v>1</v>
      </c>
      <c r="Y140" s="21" t="str">
        <f t="shared" si="31"/>
        <v/>
      </c>
      <c r="Z14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40" s="13" t="str">
        <f t="shared" si="26"/>
        <v/>
      </c>
      <c r="AB140" s="13" t="str">
        <f t="shared" si="32"/>
        <v>N</v>
      </c>
      <c r="AC140" s="13">
        <f t="shared" si="33"/>
        <v>81</v>
      </c>
      <c r="AD140" s="13" t="str">
        <f t="shared" si="34"/>
        <v/>
      </c>
      <c r="AE140" s="13" t="e">
        <f>IF(AND(VLOOKUP($T140,#REF!,2,0)=0,S140=""),"“错误请确认”",IF(VLOOKUP($T140,#REF!,2,0)=0,S140,VLOOKUP($T140,#REF!,2,0)))</f>
        <v>#REF!</v>
      </c>
      <c r="AF140" s="13" t="s">
        <v>689</v>
      </c>
      <c r="AG140" s="13" t="e">
        <f>IF(VLOOKUP(T140,#REF!,29,0)=0,VLOOKUP(T140,#REF!,23,0)&amp;RIGHT(S140,2),VLOOKUP(T140,#REF!,23,0)&amp;VLOOKUP(T140,#REF!,29,0))</f>
        <v>#REF!</v>
      </c>
      <c r="AH140" s="13" t="s">
        <v>50</v>
      </c>
      <c r="AI140" s="13" t="e">
        <f t="shared" si="35"/>
        <v>#REF!</v>
      </c>
    </row>
    <row r="141" ht="15" customHeight="1" spans="1:35">
      <c r="A141" s="21">
        <f t="shared" si="27"/>
        <v>140</v>
      </c>
      <c r="B141" s="22" t="s">
        <v>690</v>
      </c>
      <c r="C141" s="22" t="s">
        <v>45</v>
      </c>
      <c r="D141" s="22" t="s">
        <v>36</v>
      </c>
      <c r="E141" s="22" t="s">
        <v>691</v>
      </c>
      <c r="F141" s="22" t="s">
        <v>690</v>
      </c>
      <c r="G141" s="22" t="s">
        <v>690</v>
      </c>
      <c r="H141" s="22" t="s">
        <v>690</v>
      </c>
      <c r="I141" s="22" t="s">
        <v>690</v>
      </c>
      <c r="J141" s="22" t="s">
        <v>690</v>
      </c>
      <c r="K141" s="22" t="s">
        <v>124</v>
      </c>
      <c r="L141" s="22" t="s">
        <v>692</v>
      </c>
      <c r="M141" s="22" t="s">
        <v>693</v>
      </c>
      <c r="N141" s="22" t="e">
        <f>INDEX(#REF!,MATCH($K141,#REF!,0))</f>
        <v>#REF!</v>
      </c>
      <c r="O141" s="28"/>
      <c r="P141" s="25" t="str">
        <f t="shared" si="28"/>
        <v/>
      </c>
      <c r="Q141" s="26" t="s">
        <v>41</v>
      </c>
      <c r="R141" s="21"/>
      <c r="S141" s="21"/>
      <c r="T141" s="32" t="str">
        <f t="shared" si="29"/>
        <v>小学语文</v>
      </c>
      <c r="U141" s="32" t="str">
        <f>IFERROR(VLOOKUP(复审!T141,#REF!,2,FALSE),"无此科目")</f>
        <v>无此科目</v>
      </c>
      <c r="V141" s="21" t="str">
        <f t="shared" si="30"/>
        <v/>
      </c>
      <c r="W141" s="21">
        <f t="shared" si="24"/>
        <v>0</v>
      </c>
      <c r="X141" s="21">
        <f t="shared" si="25"/>
        <v>1</v>
      </c>
      <c r="Y141" s="21" t="str">
        <f t="shared" si="31"/>
        <v/>
      </c>
      <c r="Z14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41" s="13" t="str">
        <f t="shared" si="26"/>
        <v/>
      </c>
      <c r="AB141" s="13" t="str">
        <f t="shared" si="32"/>
        <v>N</v>
      </c>
      <c r="AC141" s="13">
        <f t="shared" si="33"/>
        <v>82</v>
      </c>
      <c r="AD141" s="13" t="str">
        <f t="shared" si="34"/>
        <v/>
      </c>
      <c r="AE141" s="13" t="e">
        <f>IF(AND(VLOOKUP($T141,#REF!,2,0)=0,S141=""),"“错误请确认”",IF(VLOOKUP($T141,#REF!,2,0)=0,S141,VLOOKUP($T141,#REF!,2,0)))</f>
        <v>#REF!</v>
      </c>
      <c r="AF141" s="13" t="s">
        <v>694</v>
      </c>
      <c r="AG141" s="13" t="e">
        <f>IF(VLOOKUP(T141,#REF!,29,0)=0,VLOOKUP(T141,#REF!,23,0)&amp;RIGHT(S141,2),VLOOKUP(T141,#REF!,23,0)&amp;VLOOKUP(T141,#REF!,29,0))</f>
        <v>#REF!</v>
      </c>
      <c r="AH141" s="13" t="s">
        <v>50</v>
      </c>
      <c r="AI141" s="13" t="e">
        <f t="shared" si="35"/>
        <v>#REF!</v>
      </c>
    </row>
    <row r="142" ht="15" customHeight="1" spans="1:35">
      <c r="A142" s="21">
        <f t="shared" si="27"/>
        <v>141</v>
      </c>
      <c r="B142" s="22" t="s">
        <v>695</v>
      </c>
      <c r="C142" s="22" t="s">
        <v>45</v>
      </c>
      <c r="D142" s="22" t="s">
        <v>36</v>
      </c>
      <c r="E142" s="22" t="s">
        <v>696</v>
      </c>
      <c r="F142" s="22" t="s">
        <v>695</v>
      </c>
      <c r="G142" s="22" t="s">
        <v>695</v>
      </c>
      <c r="H142" s="22" t="s">
        <v>695</v>
      </c>
      <c r="I142" s="22" t="s">
        <v>695</v>
      </c>
      <c r="J142" s="22" t="s">
        <v>695</v>
      </c>
      <c r="K142" s="22" t="s">
        <v>124</v>
      </c>
      <c r="L142" s="22" t="s">
        <v>697</v>
      </c>
      <c r="M142" s="22" t="s">
        <v>698</v>
      </c>
      <c r="N142" s="22" t="e">
        <f>INDEX(#REF!,MATCH($K142,#REF!,0))</f>
        <v>#REF!</v>
      </c>
      <c r="O142" s="28"/>
      <c r="P142" s="25" t="str">
        <f t="shared" si="28"/>
        <v>小学语文第9考场</v>
      </c>
      <c r="Q142" s="26" t="s">
        <v>41</v>
      </c>
      <c r="R142" s="21">
        <v>248</v>
      </c>
      <c r="S142" s="21" t="s">
        <v>200</v>
      </c>
      <c r="T142" s="32" t="str">
        <f t="shared" si="29"/>
        <v>小学语文</v>
      </c>
      <c r="U142" s="32" t="str">
        <f>IFERROR(VLOOKUP(复审!T142,#REF!,2,FALSE),"无此科目")</f>
        <v>无此科目</v>
      </c>
      <c r="V142" s="21" t="str">
        <f t="shared" si="30"/>
        <v>无此科目248</v>
      </c>
      <c r="W142" s="21">
        <f t="shared" si="24"/>
        <v>248</v>
      </c>
      <c r="X142" s="21">
        <f t="shared" si="25"/>
        <v>1</v>
      </c>
      <c r="Y142" s="21">
        <f t="shared" si="31"/>
        <v>1</v>
      </c>
      <c r="Z14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42" s="13" t="str">
        <f t="shared" si="26"/>
        <v/>
      </c>
      <c r="AB142" s="13" t="str">
        <f t="shared" si="32"/>
        <v>Y</v>
      </c>
      <c r="AC142" s="13" t="str">
        <f t="shared" si="33"/>
        <v/>
      </c>
      <c r="AD142" s="13">
        <f t="shared" si="34"/>
        <v>1</v>
      </c>
      <c r="AE142" s="13" t="e">
        <f>IF(AND(VLOOKUP($T142,#REF!,2,0)=0,S142=""),"“错误请确认”",IF(VLOOKUP($T142,#REF!,2,0)=0,S142,VLOOKUP($T142,#REF!,2,0)))</f>
        <v>#REF!</v>
      </c>
      <c r="AF142" s="13" t="s">
        <v>699</v>
      </c>
      <c r="AG142" s="13" t="e">
        <f>IF(VLOOKUP(T142,#REF!,29,0)=0,VLOOKUP(T142,#REF!,23,0)&amp;RIGHT(S142,2),VLOOKUP(T142,#REF!,23,0)&amp;VLOOKUP(T142,#REF!,29,0))</f>
        <v>#REF!</v>
      </c>
      <c r="AH142" s="13" t="s">
        <v>124</v>
      </c>
      <c r="AI142" s="13" t="e">
        <f t="shared" si="35"/>
        <v>#REF!</v>
      </c>
    </row>
    <row r="143" ht="15" customHeight="1" spans="1:35">
      <c r="A143" s="21">
        <f t="shared" si="27"/>
        <v>142</v>
      </c>
      <c r="B143" s="22" t="s">
        <v>700</v>
      </c>
      <c r="C143" s="22" t="s">
        <v>45</v>
      </c>
      <c r="D143" s="22" t="s">
        <v>36</v>
      </c>
      <c r="E143" s="22" t="s">
        <v>701</v>
      </c>
      <c r="F143" s="22" t="s">
        <v>700</v>
      </c>
      <c r="G143" s="22" t="s">
        <v>700</v>
      </c>
      <c r="H143" s="22" t="s">
        <v>700</v>
      </c>
      <c r="I143" s="22" t="s">
        <v>700</v>
      </c>
      <c r="J143" s="22" t="s">
        <v>700</v>
      </c>
      <c r="K143" s="22" t="s">
        <v>124</v>
      </c>
      <c r="L143" s="22" t="s">
        <v>702</v>
      </c>
      <c r="M143" s="22" t="s">
        <v>703</v>
      </c>
      <c r="N143" s="22" t="e">
        <f>INDEX(#REF!,MATCH($K143,#REF!,0))</f>
        <v>#REF!</v>
      </c>
      <c r="O143" s="28"/>
      <c r="P143" s="25" t="str">
        <f t="shared" si="28"/>
        <v>小学语文第1考场</v>
      </c>
      <c r="Q143" s="26" t="s">
        <v>41</v>
      </c>
      <c r="R143" s="21">
        <v>1</v>
      </c>
      <c r="S143" s="21" t="s">
        <v>181</v>
      </c>
      <c r="T143" s="32" t="str">
        <f t="shared" si="29"/>
        <v>小学语文</v>
      </c>
      <c r="U143" s="32" t="str">
        <f>IFERROR(VLOOKUP(复审!T143,#REF!,2,FALSE),"无此科目")</f>
        <v>无此科目</v>
      </c>
      <c r="V143" s="21" t="str">
        <f t="shared" si="30"/>
        <v>无此科目001</v>
      </c>
      <c r="W143" s="21">
        <f t="shared" si="24"/>
        <v>1</v>
      </c>
      <c r="X143" s="21">
        <f t="shared" si="25"/>
        <v>1</v>
      </c>
      <c r="Y143" s="21">
        <f t="shared" si="31"/>
        <v>1</v>
      </c>
      <c r="Z14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43" s="13" t="str">
        <f t="shared" si="26"/>
        <v/>
      </c>
      <c r="AB143" s="13" t="str">
        <f t="shared" si="32"/>
        <v>Y</v>
      </c>
      <c r="AC143" s="13" t="str">
        <f t="shared" si="33"/>
        <v/>
      </c>
      <c r="AD143" s="13">
        <f t="shared" si="34"/>
        <v>1</v>
      </c>
      <c r="AE143" s="13" t="e">
        <f>IF(AND(VLOOKUP($T143,#REF!,2,0)=0,S143=""),"“错误请确认”",IF(VLOOKUP($T143,#REF!,2,0)=0,S143,VLOOKUP($T143,#REF!,2,0)))</f>
        <v>#REF!</v>
      </c>
      <c r="AF143" s="13" t="s">
        <v>704</v>
      </c>
      <c r="AG143" s="13" t="e">
        <f>IF(VLOOKUP(T143,#REF!,29,0)=0,VLOOKUP(T143,#REF!,23,0)&amp;RIGHT(S143,2),VLOOKUP(T143,#REF!,23,0)&amp;VLOOKUP(T143,#REF!,29,0))</f>
        <v>#REF!</v>
      </c>
      <c r="AH143" s="13" t="s">
        <v>128</v>
      </c>
      <c r="AI143" s="13" t="e">
        <f t="shared" si="35"/>
        <v>#REF!</v>
      </c>
    </row>
    <row r="144" ht="15" customHeight="1" spans="1:35">
      <c r="A144" s="21">
        <f t="shared" si="27"/>
        <v>143</v>
      </c>
      <c r="B144" s="22" t="s">
        <v>705</v>
      </c>
      <c r="C144" s="22" t="s">
        <v>45</v>
      </c>
      <c r="D144" s="22" t="s">
        <v>36</v>
      </c>
      <c r="E144" s="22" t="s">
        <v>706</v>
      </c>
      <c r="F144" s="22" t="s">
        <v>705</v>
      </c>
      <c r="G144" s="22" t="s">
        <v>705</v>
      </c>
      <c r="H144" s="22" t="s">
        <v>705</v>
      </c>
      <c r="I144" s="22" t="s">
        <v>705</v>
      </c>
      <c r="J144" s="22" t="s">
        <v>705</v>
      </c>
      <c r="K144" s="22" t="s">
        <v>124</v>
      </c>
      <c r="L144" s="22" t="s">
        <v>707</v>
      </c>
      <c r="M144" s="22" t="s">
        <v>707</v>
      </c>
      <c r="N144" s="22" t="e">
        <f>INDEX(#REF!,MATCH($K144,#REF!,0))</f>
        <v>#REF!</v>
      </c>
      <c r="O144" s="28"/>
      <c r="P144" s="25" t="str">
        <f t="shared" si="28"/>
        <v>小学语文第8考场</v>
      </c>
      <c r="Q144" s="26" t="s">
        <v>41</v>
      </c>
      <c r="R144" s="21">
        <v>231</v>
      </c>
      <c r="S144" s="21" t="s">
        <v>181</v>
      </c>
      <c r="T144" s="32" t="str">
        <f t="shared" si="29"/>
        <v>小学语文</v>
      </c>
      <c r="U144" s="32" t="str">
        <f>IFERROR(VLOOKUP(复审!T144,#REF!,2,FALSE),"无此科目")</f>
        <v>无此科目</v>
      </c>
      <c r="V144" s="21" t="str">
        <f t="shared" si="30"/>
        <v>无此科目231</v>
      </c>
      <c r="W144" s="21">
        <f t="shared" si="24"/>
        <v>231</v>
      </c>
      <c r="X144" s="21">
        <f t="shared" si="25"/>
        <v>1</v>
      </c>
      <c r="Y144" s="21">
        <f t="shared" si="31"/>
        <v>1</v>
      </c>
      <c r="Z14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44" s="13" t="str">
        <f t="shared" si="26"/>
        <v/>
      </c>
      <c r="AB144" s="13" t="str">
        <f t="shared" si="32"/>
        <v>Y</v>
      </c>
      <c r="AC144" s="13" t="str">
        <f t="shared" si="33"/>
        <v/>
      </c>
      <c r="AD144" s="13">
        <f t="shared" si="34"/>
        <v>1</v>
      </c>
      <c r="AE144" s="13" t="e">
        <f>IF(AND(VLOOKUP($T144,#REF!,2,0)=0,S144=""),"“错误请确认”",IF(VLOOKUP($T144,#REF!,2,0)=0,S144,VLOOKUP($T144,#REF!,2,0)))</f>
        <v>#REF!</v>
      </c>
      <c r="AF144" s="13" t="s">
        <v>708</v>
      </c>
      <c r="AG144" s="13" t="e">
        <f>IF(VLOOKUP(T144,#REF!,29,0)=0,VLOOKUP(T144,#REF!,23,0)&amp;RIGHT(S144,2),VLOOKUP(T144,#REF!,23,0)&amp;VLOOKUP(T144,#REF!,29,0))</f>
        <v>#REF!</v>
      </c>
      <c r="AH144" s="13" t="s">
        <v>124</v>
      </c>
      <c r="AI144" s="13" t="e">
        <f t="shared" si="35"/>
        <v>#REF!</v>
      </c>
    </row>
    <row r="145" ht="15" customHeight="1" spans="1:35">
      <c r="A145" s="21">
        <f t="shared" si="27"/>
        <v>144</v>
      </c>
      <c r="B145" s="22" t="s">
        <v>709</v>
      </c>
      <c r="C145" s="22" t="s">
        <v>45</v>
      </c>
      <c r="D145" s="22" t="s">
        <v>36</v>
      </c>
      <c r="E145" s="22" t="s">
        <v>710</v>
      </c>
      <c r="F145" s="22" t="s">
        <v>709</v>
      </c>
      <c r="G145" s="22" t="s">
        <v>709</v>
      </c>
      <c r="H145" s="22" t="s">
        <v>709</v>
      </c>
      <c r="I145" s="22" t="s">
        <v>709</v>
      </c>
      <c r="J145" s="22" t="s">
        <v>709</v>
      </c>
      <c r="K145" s="22" t="s">
        <v>124</v>
      </c>
      <c r="L145" s="22" t="s">
        <v>711</v>
      </c>
      <c r="M145" s="22" t="s">
        <v>712</v>
      </c>
      <c r="N145" s="22" t="e">
        <f>INDEX(#REF!,MATCH($K145,#REF!,0))</f>
        <v>#REF!</v>
      </c>
      <c r="O145" s="28"/>
      <c r="P145" s="25" t="str">
        <f t="shared" si="28"/>
        <v/>
      </c>
      <c r="Q145" s="26" t="s">
        <v>41</v>
      </c>
      <c r="R145" s="21"/>
      <c r="S145" s="21"/>
      <c r="T145" s="32" t="str">
        <f t="shared" si="29"/>
        <v>小学语文</v>
      </c>
      <c r="U145" s="32" t="str">
        <f>IFERROR(VLOOKUP(复审!T145,#REF!,2,FALSE),"无此科目")</f>
        <v>无此科目</v>
      </c>
      <c r="V145" s="21" t="str">
        <f t="shared" si="30"/>
        <v/>
      </c>
      <c r="W145" s="21">
        <f t="shared" si="24"/>
        <v>0</v>
      </c>
      <c r="X145" s="21">
        <f t="shared" si="25"/>
        <v>1</v>
      </c>
      <c r="Y145" s="21" t="str">
        <f t="shared" si="31"/>
        <v/>
      </c>
      <c r="Z14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45" s="13" t="str">
        <f t="shared" si="26"/>
        <v/>
      </c>
      <c r="AB145" s="13" t="str">
        <f t="shared" si="32"/>
        <v>N</v>
      </c>
      <c r="AC145" s="13">
        <f t="shared" si="33"/>
        <v>83</v>
      </c>
      <c r="AD145" s="13" t="str">
        <f t="shared" si="34"/>
        <v/>
      </c>
      <c r="AE145" s="13" t="e">
        <f>IF(AND(VLOOKUP($T145,#REF!,2,0)=0,S145=""),"“错误请确认”",IF(VLOOKUP($T145,#REF!,2,0)=0,S145,VLOOKUP($T145,#REF!,2,0)))</f>
        <v>#REF!</v>
      </c>
      <c r="AF145" s="13" t="s">
        <v>713</v>
      </c>
      <c r="AG145" s="13" t="e">
        <f>IF(VLOOKUP(T145,#REF!,29,0)=0,VLOOKUP(T145,#REF!,23,0)&amp;RIGHT(S145,2),VLOOKUP(T145,#REF!,23,0)&amp;VLOOKUP(T145,#REF!,29,0))</f>
        <v>#REF!</v>
      </c>
      <c r="AH145" s="13" t="s">
        <v>50</v>
      </c>
      <c r="AI145" s="13" t="e">
        <f t="shared" si="35"/>
        <v>#REF!</v>
      </c>
    </row>
    <row r="146" ht="15" customHeight="1" spans="1:35">
      <c r="A146" s="21">
        <f t="shared" si="27"/>
        <v>145</v>
      </c>
      <c r="B146" s="22" t="s">
        <v>714</v>
      </c>
      <c r="C146" s="22" t="s">
        <v>35</v>
      </c>
      <c r="D146" s="22" t="s">
        <v>36</v>
      </c>
      <c r="E146" s="22" t="s">
        <v>715</v>
      </c>
      <c r="F146" s="22" t="s">
        <v>714</v>
      </c>
      <c r="G146" s="22" t="s">
        <v>714</v>
      </c>
      <c r="H146" s="22" t="s">
        <v>714</v>
      </c>
      <c r="I146" s="22" t="s">
        <v>714</v>
      </c>
      <c r="J146" s="22" t="s">
        <v>714</v>
      </c>
      <c r="K146" s="22" t="s">
        <v>124</v>
      </c>
      <c r="L146" s="22" t="s">
        <v>716</v>
      </c>
      <c r="M146" s="22" t="s">
        <v>91</v>
      </c>
      <c r="N146" s="22" t="e">
        <f>INDEX(#REF!,MATCH($K146,#REF!,0))</f>
        <v>#REF!</v>
      </c>
      <c r="O146" s="28"/>
      <c r="P146" s="25" t="str">
        <f t="shared" si="28"/>
        <v/>
      </c>
      <c r="Q146" s="26"/>
      <c r="R146" s="21"/>
      <c r="S146" s="21"/>
      <c r="T146" s="32" t="str">
        <f t="shared" si="29"/>
        <v>小学语文</v>
      </c>
      <c r="U146" s="32" t="str">
        <f>IFERROR(VLOOKUP(复审!T146,#REF!,2,FALSE),"无此科目")</f>
        <v>无此科目</v>
      </c>
      <c r="V146" s="21" t="str">
        <f t="shared" si="30"/>
        <v/>
      </c>
      <c r="W146" s="21">
        <f t="shared" si="24"/>
        <v>0</v>
      </c>
      <c r="X146" s="21">
        <f t="shared" si="25"/>
        <v>1</v>
      </c>
      <c r="Y146" s="21" t="str">
        <f t="shared" si="31"/>
        <v/>
      </c>
      <c r="Z14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46" s="13" t="str">
        <f t="shared" si="26"/>
        <v/>
      </c>
      <c r="AB146" s="13" t="str">
        <f t="shared" si="32"/>
        <v>N</v>
      </c>
      <c r="AC146" s="13">
        <f t="shared" si="33"/>
        <v>84</v>
      </c>
      <c r="AD146" s="13" t="str">
        <f t="shared" si="34"/>
        <v/>
      </c>
      <c r="AE146" s="13" t="e">
        <f>IF(AND(VLOOKUP($T146,#REF!,2,0)=0,S146=""),"“错误请确认”",IF(VLOOKUP($T146,#REF!,2,0)=0,S146,VLOOKUP($T146,#REF!,2,0)))</f>
        <v>#REF!</v>
      </c>
      <c r="AF146" s="13" t="s">
        <v>717</v>
      </c>
      <c r="AG146" s="13" t="e">
        <f>IF(VLOOKUP(T146,#REF!,29,0)=0,VLOOKUP(T146,#REF!,23,0)&amp;RIGHT(S146,2),VLOOKUP(T146,#REF!,23,0)&amp;VLOOKUP(T146,#REF!,29,0))</f>
        <v>#REF!</v>
      </c>
      <c r="AH146" s="13" t="s">
        <v>50</v>
      </c>
      <c r="AI146" s="13" t="e">
        <f t="shared" si="35"/>
        <v>#REF!</v>
      </c>
    </row>
    <row r="147" ht="15" customHeight="1" spans="1:35">
      <c r="A147" s="21">
        <f t="shared" si="27"/>
        <v>146</v>
      </c>
      <c r="B147" s="22" t="s">
        <v>718</v>
      </c>
      <c r="C147" s="22" t="s">
        <v>35</v>
      </c>
      <c r="D147" s="22" t="s">
        <v>36</v>
      </c>
      <c r="E147" s="22" t="s">
        <v>719</v>
      </c>
      <c r="F147" s="22" t="s">
        <v>718</v>
      </c>
      <c r="G147" s="22" t="s">
        <v>718</v>
      </c>
      <c r="H147" s="22" t="s">
        <v>718</v>
      </c>
      <c r="I147" s="22" t="s">
        <v>718</v>
      </c>
      <c r="J147" s="22" t="s">
        <v>718</v>
      </c>
      <c r="K147" s="22" t="s">
        <v>124</v>
      </c>
      <c r="L147" s="22" t="s">
        <v>720</v>
      </c>
      <c r="M147" s="22" t="s">
        <v>720</v>
      </c>
      <c r="N147" s="22" t="e">
        <f>INDEX(#REF!,MATCH($K147,#REF!,0))</f>
        <v>#REF!</v>
      </c>
      <c r="O147" s="28"/>
      <c r="P147" s="25" t="str">
        <f t="shared" si="28"/>
        <v/>
      </c>
      <c r="Q147" s="26" t="s">
        <v>41</v>
      </c>
      <c r="R147" s="21"/>
      <c r="S147" s="21"/>
      <c r="T147" s="32" t="str">
        <f t="shared" si="29"/>
        <v>小学语文</v>
      </c>
      <c r="U147" s="32" t="str">
        <f>IFERROR(VLOOKUP(复审!T147,#REF!,2,FALSE),"无此科目")</f>
        <v>无此科目</v>
      </c>
      <c r="V147" s="21" t="str">
        <f t="shared" si="30"/>
        <v/>
      </c>
      <c r="W147" s="21">
        <f t="shared" si="24"/>
        <v>0</v>
      </c>
      <c r="X147" s="21">
        <f t="shared" si="25"/>
        <v>1</v>
      </c>
      <c r="Y147" s="21" t="str">
        <f t="shared" si="31"/>
        <v/>
      </c>
      <c r="Z14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47" s="13" t="str">
        <f t="shared" si="26"/>
        <v/>
      </c>
      <c r="AB147" s="13" t="str">
        <f t="shared" si="32"/>
        <v>N</v>
      </c>
      <c r="AC147" s="13">
        <f t="shared" si="33"/>
        <v>85</v>
      </c>
      <c r="AD147" s="13" t="str">
        <f t="shared" si="34"/>
        <v/>
      </c>
      <c r="AE147" s="13" t="e">
        <f>IF(AND(VLOOKUP($T147,#REF!,2,0)=0,S147=""),"“错误请确认”",IF(VLOOKUP($T147,#REF!,2,0)=0,S147,VLOOKUP($T147,#REF!,2,0)))</f>
        <v>#REF!</v>
      </c>
      <c r="AF147" s="13" t="s">
        <v>721</v>
      </c>
      <c r="AG147" s="13" t="e">
        <f>IF(VLOOKUP(T147,#REF!,29,0)=0,VLOOKUP(T147,#REF!,23,0)&amp;RIGHT(S147,2),VLOOKUP(T147,#REF!,23,0)&amp;VLOOKUP(T147,#REF!,29,0))</f>
        <v>#REF!</v>
      </c>
      <c r="AH147" s="13" t="s">
        <v>50</v>
      </c>
      <c r="AI147" s="13" t="e">
        <f t="shared" si="35"/>
        <v>#REF!</v>
      </c>
    </row>
    <row r="148" ht="15" customHeight="1" spans="1:35">
      <c r="A148" s="21">
        <f t="shared" si="27"/>
        <v>147</v>
      </c>
      <c r="B148" s="22" t="s">
        <v>722</v>
      </c>
      <c r="C148" s="22" t="s">
        <v>45</v>
      </c>
      <c r="D148" s="22" t="s">
        <v>36</v>
      </c>
      <c r="E148" s="22" t="s">
        <v>723</v>
      </c>
      <c r="F148" s="22" t="s">
        <v>722</v>
      </c>
      <c r="G148" s="22" t="s">
        <v>722</v>
      </c>
      <c r="H148" s="22" t="s">
        <v>722</v>
      </c>
      <c r="I148" s="22" t="s">
        <v>722</v>
      </c>
      <c r="J148" s="22" t="s">
        <v>722</v>
      </c>
      <c r="K148" s="22" t="s">
        <v>124</v>
      </c>
      <c r="L148" s="22" t="s">
        <v>724</v>
      </c>
      <c r="M148" s="22" t="s">
        <v>725</v>
      </c>
      <c r="N148" s="22" t="e">
        <f>INDEX(#REF!,MATCH($K148,#REF!,0))</f>
        <v>#REF!</v>
      </c>
      <c r="O148" s="28"/>
      <c r="P148" s="25" t="str">
        <f t="shared" si="28"/>
        <v>小学语文第7考场</v>
      </c>
      <c r="Q148" s="26" t="s">
        <v>41</v>
      </c>
      <c r="R148" s="21">
        <v>182</v>
      </c>
      <c r="S148" s="21" t="s">
        <v>175</v>
      </c>
      <c r="T148" s="32" t="str">
        <f t="shared" si="29"/>
        <v>小学语文</v>
      </c>
      <c r="U148" s="32" t="str">
        <f>IFERROR(VLOOKUP(复审!T148,#REF!,2,FALSE),"无此科目")</f>
        <v>无此科目</v>
      </c>
      <c r="V148" s="21" t="str">
        <f t="shared" si="30"/>
        <v>无此科目182</v>
      </c>
      <c r="W148" s="21">
        <f t="shared" si="24"/>
        <v>182</v>
      </c>
      <c r="X148" s="21">
        <f t="shared" si="25"/>
        <v>1</v>
      </c>
      <c r="Y148" s="21">
        <f t="shared" si="31"/>
        <v>1</v>
      </c>
      <c r="Z14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48" s="13" t="str">
        <f t="shared" si="26"/>
        <v/>
      </c>
      <c r="AB148" s="13" t="str">
        <f t="shared" si="32"/>
        <v>Y</v>
      </c>
      <c r="AC148" s="13" t="str">
        <f t="shared" si="33"/>
        <v/>
      </c>
      <c r="AD148" s="13">
        <f t="shared" si="34"/>
        <v>1</v>
      </c>
      <c r="AE148" s="13" t="e">
        <f>IF(AND(VLOOKUP($T148,#REF!,2,0)=0,S148=""),"“错误请确认”",IF(VLOOKUP($T148,#REF!,2,0)=0,S148,VLOOKUP($T148,#REF!,2,0)))</f>
        <v>#REF!</v>
      </c>
      <c r="AF148" s="13" t="s">
        <v>726</v>
      </c>
      <c r="AG148" s="13" t="e">
        <f>IF(VLOOKUP(T148,#REF!,29,0)=0,VLOOKUP(T148,#REF!,23,0)&amp;RIGHT(S148,2),VLOOKUP(T148,#REF!,23,0)&amp;VLOOKUP(T148,#REF!,29,0))</f>
        <v>#REF!</v>
      </c>
      <c r="AH148" s="13" t="s">
        <v>128</v>
      </c>
      <c r="AI148" s="13" t="e">
        <f t="shared" si="35"/>
        <v>#REF!</v>
      </c>
    </row>
    <row r="149" ht="15" customHeight="1" spans="1:35">
      <c r="A149" s="21">
        <f t="shared" si="27"/>
        <v>148</v>
      </c>
      <c r="B149" s="22" t="s">
        <v>727</v>
      </c>
      <c r="C149" s="22" t="s">
        <v>45</v>
      </c>
      <c r="D149" s="22" t="s">
        <v>36</v>
      </c>
      <c r="E149" s="22" t="s">
        <v>728</v>
      </c>
      <c r="F149" s="22" t="s">
        <v>727</v>
      </c>
      <c r="G149" s="22" t="s">
        <v>727</v>
      </c>
      <c r="H149" s="22" t="s">
        <v>727</v>
      </c>
      <c r="I149" s="22" t="s">
        <v>727</v>
      </c>
      <c r="J149" s="22" t="s">
        <v>727</v>
      </c>
      <c r="K149" s="22" t="s">
        <v>124</v>
      </c>
      <c r="L149" s="22" t="s">
        <v>729</v>
      </c>
      <c r="M149" s="22" t="s">
        <v>729</v>
      </c>
      <c r="N149" s="22" t="e">
        <f>INDEX(#REF!,MATCH($K149,#REF!,0))</f>
        <v>#REF!</v>
      </c>
      <c r="O149" s="28"/>
      <c r="P149" s="25" t="str">
        <f t="shared" si="28"/>
        <v/>
      </c>
      <c r="Q149" s="26" t="s">
        <v>41</v>
      </c>
      <c r="R149" s="21"/>
      <c r="S149" s="21"/>
      <c r="T149" s="32" t="str">
        <f t="shared" si="29"/>
        <v>小学语文</v>
      </c>
      <c r="U149" s="32" t="str">
        <f>IFERROR(VLOOKUP(复审!T149,#REF!,2,FALSE),"无此科目")</f>
        <v>无此科目</v>
      </c>
      <c r="V149" s="21" t="str">
        <f t="shared" si="30"/>
        <v/>
      </c>
      <c r="W149" s="21">
        <f t="shared" si="24"/>
        <v>0</v>
      </c>
      <c r="X149" s="21">
        <f t="shared" si="25"/>
        <v>1</v>
      </c>
      <c r="Y149" s="21" t="str">
        <f t="shared" si="31"/>
        <v/>
      </c>
      <c r="Z14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49" s="13" t="str">
        <f t="shared" si="26"/>
        <v/>
      </c>
      <c r="AB149" s="13" t="str">
        <f t="shared" si="32"/>
        <v>N</v>
      </c>
      <c r="AC149" s="13">
        <f t="shared" si="33"/>
        <v>86</v>
      </c>
      <c r="AD149" s="13" t="str">
        <f t="shared" si="34"/>
        <v/>
      </c>
      <c r="AE149" s="13" t="e">
        <f>IF(AND(VLOOKUP($T149,#REF!,2,0)=0,S149=""),"“错误请确认”",IF(VLOOKUP($T149,#REF!,2,0)=0,S149,VLOOKUP($T149,#REF!,2,0)))</f>
        <v>#REF!</v>
      </c>
      <c r="AF149" s="13" t="s">
        <v>730</v>
      </c>
      <c r="AG149" s="13" t="e">
        <f>IF(VLOOKUP(T149,#REF!,29,0)=0,VLOOKUP(T149,#REF!,23,0)&amp;RIGHT(S149,2),VLOOKUP(T149,#REF!,23,0)&amp;VLOOKUP(T149,#REF!,29,0))</f>
        <v>#REF!</v>
      </c>
      <c r="AH149" s="13" t="s">
        <v>50</v>
      </c>
      <c r="AI149" s="13" t="e">
        <f t="shared" si="35"/>
        <v>#REF!</v>
      </c>
    </row>
    <row r="150" ht="15" customHeight="1" spans="1:35">
      <c r="A150" s="21">
        <f t="shared" si="27"/>
        <v>149</v>
      </c>
      <c r="B150" s="22" t="s">
        <v>731</v>
      </c>
      <c r="C150" s="22" t="s">
        <v>45</v>
      </c>
      <c r="D150" s="22" t="s">
        <v>36</v>
      </c>
      <c r="E150" s="22" t="s">
        <v>732</v>
      </c>
      <c r="F150" s="22" t="s">
        <v>731</v>
      </c>
      <c r="G150" s="22" t="s">
        <v>731</v>
      </c>
      <c r="H150" s="22" t="s">
        <v>731</v>
      </c>
      <c r="I150" s="22" t="s">
        <v>731</v>
      </c>
      <c r="J150" s="22" t="s">
        <v>731</v>
      </c>
      <c r="K150" s="22" t="s">
        <v>124</v>
      </c>
      <c r="L150" s="22" t="s">
        <v>733</v>
      </c>
      <c r="M150" s="22" t="s">
        <v>734</v>
      </c>
      <c r="N150" s="22" t="e">
        <f>INDEX(#REF!,MATCH($K150,#REF!,0))</f>
        <v>#REF!</v>
      </c>
      <c r="O150" s="28"/>
      <c r="P150" s="25" t="str">
        <f t="shared" si="28"/>
        <v/>
      </c>
      <c r="Q150" s="26" t="s">
        <v>41</v>
      </c>
      <c r="R150" s="21"/>
      <c r="S150" s="21"/>
      <c r="T150" s="32" t="str">
        <f t="shared" si="29"/>
        <v>小学语文</v>
      </c>
      <c r="U150" s="32" t="str">
        <f>IFERROR(VLOOKUP(复审!T150,#REF!,2,FALSE),"无此科目")</f>
        <v>无此科目</v>
      </c>
      <c r="V150" s="21" t="str">
        <f t="shared" si="30"/>
        <v/>
      </c>
      <c r="W150" s="21">
        <f t="shared" si="24"/>
        <v>0</v>
      </c>
      <c r="X150" s="21">
        <f t="shared" si="25"/>
        <v>1</v>
      </c>
      <c r="Y150" s="21" t="str">
        <f t="shared" si="31"/>
        <v/>
      </c>
      <c r="Z15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50" s="13" t="str">
        <f t="shared" si="26"/>
        <v/>
      </c>
      <c r="AB150" s="13" t="str">
        <f t="shared" si="32"/>
        <v>N</v>
      </c>
      <c r="AC150" s="13">
        <f t="shared" si="33"/>
        <v>87</v>
      </c>
      <c r="AD150" s="13" t="str">
        <f t="shared" si="34"/>
        <v/>
      </c>
      <c r="AE150" s="13" t="e">
        <f>IF(AND(VLOOKUP($T150,#REF!,2,0)=0,S150=""),"“错误请确认”",IF(VLOOKUP($T150,#REF!,2,0)=0,S150,VLOOKUP($T150,#REF!,2,0)))</f>
        <v>#REF!</v>
      </c>
      <c r="AF150" s="13" t="s">
        <v>735</v>
      </c>
      <c r="AG150" s="13" t="e">
        <f>IF(VLOOKUP(T150,#REF!,29,0)=0,VLOOKUP(T150,#REF!,23,0)&amp;RIGHT(S150,2),VLOOKUP(T150,#REF!,23,0)&amp;VLOOKUP(T150,#REF!,29,0))</f>
        <v>#REF!</v>
      </c>
      <c r="AH150" s="13" t="s">
        <v>50</v>
      </c>
      <c r="AI150" s="13" t="e">
        <f t="shared" si="35"/>
        <v>#REF!</v>
      </c>
    </row>
    <row r="151" ht="15" customHeight="1" spans="1:35">
      <c r="A151" s="21">
        <f t="shared" si="27"/>
        <v>150</v>
      </c>
      <c r="B151" s="22" t="s">
        <v>736</v>
      </c>
      <c r="C151" s="22" t="s">
        <v>45</v>
      </c>
      <c r="D151" s="22" t="s">
        <v>36</v>
      </c>
      <c r="E151" s="22" t="s">
        <v>737</v>
      </c>
      <c r="F151" s="22" t="s">
        <v>736</v>
      </c>
      <c r="G151" s="22" t="s">
        <v>736</v>
      </c>
      <c r="H151" s="22" t="s">
        <v>736</v>
      </c>
      <c r="I151" s="22" t="s">
        <v>736</v>
      </c>
      <c r="J151" s="22" t="s">
        <v>736</v>
      </c>
      <c r="K151" s="22" t="s">
        <v>124</v>
      </c>
      <c r="L151" s="22" t="s">
        <v>738</v>
      </c>
      <c r="M151" s="22" t="s">
        <v>739</v>
      </c>
      <c r="N151" s="22" t="e">
        <f>INDEX(#REF!,MATCH($K151,#REF!,0))</f>
        <v>#REF!</v>
      </c>
      <c r="O151" s="28"/>
      <c r="P151" s="25" t="str">
        <f t="shared" si="28"/>
        <v/>
      </c>
      <c r="Q151" s="26" t="s">
        <v>41</v>
      </c>
      <c r="R151" s="21"/>
      <c r="S151" s="21"/>
      <c r="T151" s="32" t="str">
        <f t="shared" si="29"/>
        <v>小学语文</v>
      </c>
      <c r="U151" s="32" t="str">
        <f>IFERROR(VLOOKUP(复审!T151,#REF!,2,FALSE),"无此科目")</f>
        <v>无此科目</v>
      </c>
      <c r="V151" s="21" t="str">
        <f t="shared" si="30"/>
        <v/>
      </c>
      <c r="W151" s="21">
        <f t="shared" si="24"/>
        <v>0</v>
      </c>
      <c r="X151" s="21">
        <f t="shared" si="25"/>
        <v>1</v>
      </c>
      <c r="Y151" s="21" t="str">
        <f t="shared" si="31"/>
        <v/>
      </c>
      <c r="Z15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51" s="13" t="str">
        <f t="shared" si="26"/>
        <v/>
      </c>
      <c r="AB151" s="13" t="str">
        <f t="shared" si="32"/>
        <v>N</v>
      </c>
      <c r="AC151" s="13">
        <f t="shared" si="33"/>
        <v>88</v>
      </c>
      <c r="AD151" s="13" t="str">
        <f t="shared" si="34"/>
        <v/>
      </c>
      <c r="AE151" s="13" t="e">
        <f>IF(AND(VLOOKUP($T151,#REF!,2,0)=0,S151=""),"“错误请确认”",IF(VLOOKUP($T151,#REF!,2,0)=0,S151,VLOOKUP($T151,#REF!,2,0)))</f>
        <v>#REF!</v>
      </c>
      <c r="AF151" s="13" t="s">
        <v>740</v>
      </c>
      <c r="AG151" s="13" t="e">
        <f>IF(VLOOKUP(T151,#REF!,29,0)=0,VLOOKUP(T151,#REF!,23,0)&amp;RIGHT(S151,2),VLOOKUP(T151,#REF!,23,0)&amp;VLOOKUP(T151,#REF!,29,0))</f>
        <v>#REF!</v>
      </c>
      <c r="AH151" s="13" t="s">
        <v>50</v>
      </c>
      <c r="AI151" s="13" t="e">
        <f t="shared" si="35"/>
        <v>#REF!</v>
      </c>
    </row>
    <row r="152" ht="15" customHeight="1" spans="1:35">
      <c r="A152" s="21">
        <f t="shared" si="27"/>
        <v>151</v>
      </c>
      <c r="B152" s="22" t="s">
        <v>741</v>
      </c>
      <c r="C152" s="22" t="s">
        <v>45</v>
      </c>
      <c r="D152" s="22" t="s">
        <v>36</v>
      </c>
      <c r="E152" s="22" t="s">
        <v>742</v>
      </c>
      <c r="F152" s="22" t="s">
        <v>741</v>
      </c>
      <c r="G152" s="22" t="s">
        <v>741</v>
      </c>
      <c r="H152" s="22" t="s">
        <v>741</v>
      </c>
      <c r="I152" s="22" t="s">
        <v>741</v>
      </c>
      <c r="J152" s="22" t="s">
        <v>741</v>
      </c>
      <c r="K152" s="22" t="s">
        <v>124</v>
      </c>
      <c r="L152" s="22" t="s">
        <v>743</v>
      </c>
      <c r="M152" s="22" t="s">
        <v>744</v>
      </c>
      <c r="N152" s="22" t="e">
        <f>INDEX(#REF!,MATCH($K152,#REF!,0))</f>
        <v>#REF!</v>
      </c>
      <c r="O152" s="28"/>
      <c r="P152" s="25" t="str">
        <f t="shared" si="28"/>
        <v/>
      </c>
      <c r="Q152" s="26" t="s">
        <v>41</v>
      </c>
      <c r="R152" s="21"/>
      <c r="S152" s="21"/>
      <c r="T152" s="32" t="str">
        <f t="shared" si="29"/>
        <v>小学语文</v>
      </c>
      <c r="U152" s="32" t="str">
        <f>IFERROR(VLOOKUP(复审!T152,#REF!,2,FALSE),"无此科目")</f>
        <v>无此科目</v>
      </c>
      <c r="V152" s="21" t="str">
        <f t="shared" si="30"/>
        <v/>
      </c>
      <c r="W152" s="21">
        <f t="shared" si="24"/>
        <v>0</v>
      </c>
      <c r="X152" s="21">
        <f t="shared" si="25"/>
        <v>1</v>
      </c>
      <c r="Y152" s="21" t="str">
        <f t="shared" si="31"/>
        <v/>
      </c>
      <c r="Z15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52" s="13" t="str">
        <f t="shared" si="26"/>
        <v/>
      </c>
      <c r="AB152" s="13" t="str">
        <f t="shared" si="32"/>
        <v>N</v>
      </c>
      <c r="AC152" s="13">
        <f t="shared" si="33"/>
        <v>89</v>
      </c>
      <c r="AD152" s="13" t="str">
        <f t="shared" si="34"/>
        <v/>
      </c>
      <c r="AE152" s="13" t="e">
        <f>IF(AND(VLOOKUP($T152,#REF!,2,0)=0,S152=""),"“错误请确认”",IF(VLOOKUP($T152,#REF!,2,0)=0,S152,VLOOKUP($T152,#REF!,2,0)))</f>
        <v>#REF!</v>
      </c>
      <c r="AF152" s="13" t="s">
        <v>745</v>
      </c>
      <c r="AG152" s="13" t="e">
        <f>IF(VLOOKUP(T152,#REF!,29,0)=0,VLOOKUP(T152,#REF!,23,0)&amp;RIGHT(S152,2),VLOOKUP(T152,#REF!,23,0)&amp;VLOOKUP(T152,#REF!,29,0))</f>
        <v>#REF!</v>
      </c>
      <c r="AH152" s="13" t="s">
        <v>50</v>
      </c>
      <c r="AI152" s="13" t="e">
        <f t="shared" si="35"/>
        <v>#REF!</v>
      </c>
    </row>
    <row r="153" ht="15" customHeight="1" spans="1:35">
      <c r="A153" s="21">
        <f t="shared" si="27"/>
        <v>152</v>
      </c>
      <c r="B153" s="22" t="s">
        <v>746</v>
      </c>
      <c r="C153" s="22" t="s">
        <v>45</v>
      </c>
      <c r="D153" s="22" t="s">
        <v>36</v>
      </c>
      <c r="E153" s="22" t="s">
        <v>747</v>
      </c>
      <c r="F153" s="22" t="s">
        <v>746</v>
      </c>
      <c r="G153" s="22" t="s">
        <v>746</v>
      </c>
      <c r="H153" s="22" t="s">
        <v>746</v>
      </c>
      <c r="I153" s="22" t="s">
        <v>746</v>
      </c>
      <c r="J153" s="22" t="s">
        <v>746</v>
      </c>
      <c r="K153" s="22" t="s">
        <v>124</v>
      </c>
      <c r="L153" s="22" t="s">
        <v>748</v>
      </c>
      <c r="M153" s="22" t="s">
        <v>748</v>
      </c>
      <c r="N153" s="22" t="e">
        <f>INDEX(#REF!,MATCH($K153,#REF!,0))</f>
        <v>#REF!</v>
      </c>
      <c r="O153" s="28"/>
      <c r="P153" s="25" t="str">
        <f t="shared" si="28"/>
        <v>小学语文第13考场</v>
      </c>
      <c r="Q153" s="26" t="s">
        <v>41</v>
      </c>
      <c r="R153" s="21">
        <v>385</v>
      </c>
      <c r="S153" s="21" t="s">
        <v>181</v>
      </c>
      <c r="T153" s="32" t="str">
        <f t="shared" si="29"/>
        <v>小学语文</v>
      </c>
      <c r="U153" s="32" t="str">
        <f>IFERROR(VLOOKUP(复审!T153,#REF!,2,FALSE),"无此科目")</f>
        <v>无此科目</v>
      </c>
      <c r="V153" s="21" t="str">
        <f t="shared" si="30"/>
        <v>无此科目385</v>
      </c>
      <c r="W153" s="21">
        <f t="shared" si="24"/>
        <v>385</v>
      </c>
      <c r="X153" s="21">
        <f t="shared" si="25"/>
        <v>1</v>
      </c>
      <c r="Y153" s="21">
        <f t="shared" si="31"/>
        <v>1</v>
      </c>
      <c r="Z15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53" s="13" t="str">
        <f t="shared" si="26"/>
        <v/>
      </c>
      <c r="AB153" s="13" t="str">
        <f t="shared" si="32"/>
        <v>Y</v>
      </c>
      <c r="AC153" s="13" t="str">
        <f t="shared" si="33"/>
        <v/>
      </c>
      <c r="AD153" s="13">
        <f t="shared" si="34"/>
        <v>1</v>
      </c>
      <c r="AE153" s="13" t="e">
        <f>IF(AND(VLOOKUP($T153,#REF!,2,0)=0,S153=""),"“错误请确认”",IF(VLOOKUP($T153,#REF!,2,0)=0,S153,VLOOKUP($T153,#REF!,2,0)))</f>
        <v>#REF!</v>
      </c>
      <c r="AF153" s="13" t="s">
        <v>749</v>
      </c>
      <c r="AG153" s="13" t="e">
        <f>IF(VLOOKUP(T153,#REF!,29,0)=0,VLOOKUP(T153,#REF!,23,0)&amp;RIGHT(S153,2),VLOOKUP(T153,#REF!,23,0)&amp;VLOOKUP(T153,#REF!,29,0))</f>
        <v>#REF!</v>
      </c>
      <c r="AH153" s="13" t="s">
        <v>124</v>
      </c>
      <c r="AI153" s="13" t="e">
        <f t="shared" si="35"/>
        <v>#REF!</v>
      </c>
    </row>
    <row r="154" ht="15" customHeight="1" spans="1:35">
      <c r="A154" s="21">
        <f t="shared" si="27"/>
        <v>153</v>
      </c>
      <c r="B154" s="22" t="s">
        <v>750</v>
      </c>
      <c r="C154" s="22" t="s">
        <v>45</v>
      </c>
      <c r="D154" s="22" t="s">
        <v>36</v>
      </c>
      <c r="E154" s="22" t="s">
        <v>751</v>
      </c>
      <c r="F154" s="22" t="s">
        <v>750</v>
      </c>
      <c r="G154" s="22" t="s">
        <v>750</v>
      </c>
      <c r="H154" s="22" t="s">
        <v>750</v>
      </c>
      <c r="I154" s="22" t="s">
        <v>750</v>
      </c>
      <c r="J154" s="22" t="s">
        <v>750</v>
      </c>
      <c r="K154" s="22" t="s">
        <v>124</v>
      </c>
      <c r="L154" s="22" t="s">
        <v>752</v>
      </c>
      <c r="M154" s="22" t="s">
        <v>752</v>
      </c>
      <c r="N154" s="22" t="e">
        <f>INDEX(#REF!,MATCH($K154,#REF!,0))</f>
        <v>#REF!</v>
      </c>
      <c r="O154" s="28"/>
      <c r="P154" s="25" t="str">
        <f t="shared" si="28"/>
        <v/>
      </c>
      <c r="Q154" s="26" t="s">
        <v>41</v>
      </c>
      <c r="R154" s="21"/>
      <c r="S154" s="21"/>
      <c r="T154" s="32" t="str">
        <f t="shared" si="29"/>
        <v>小学语文</v>
      </c>
      <c r="U154" s="32" t="str">
        <f>IFERROR(VLOOKUP(复审!T154,#REF!,2,FALSE),"无此科目")</f>
        <v>无此科目</v>
      </c>
      <c r="V154" s="21" t="str">
        <f t="shared" si="30"/>
        <v/>
      </c>
      <c r="W154" s="21">
        <f t="shared" si="24"/>
        <v>0</v>
      </c>
      <c r="X154" s="21">
        <f t="shared" si="25"/>
        <v>1</v>
      </c>
      <c r="Y154" s="21" t="str">
        <f t="shared" si="31"/>
        <v/>
      </c>
      <c r="Z15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54" s="13" t="str">
        <f t="shared" si="26"/>
        <v/>
      </c>
      <c r="AB154" s="13" t="str">
        <f t="shared" si="32"/>
        <v>N</v>
      </c>
      <c r="AC154" s="13">
        <f t="shared" si="33"/>
        <v>90</v>
      </c>
      <c r="AD154" s="13" t="str">
        <f t="shared" si="34"/>
        <v/>
      </c>
      <c r="AE154" s="13" t="e">
        <f>IF(AND(VLOOKUP($T154,#REF!,2,0)=0,S154=""),"“错误请确认”",IF(VLOOKUP($T154,#REF!,2,0)=0,S154,VLOOKUP($T154,#REF!,2,0)))</f>
        <v>#REF!</v>
      </c>
      <c r="AF154" s="13" t="s">
        <v>753</v>
      </c>
      <c r="AG154" s="13" t="e">
        <f>IF(VLOOKUP(T154,#REF!,29,0)=0,VLOOKUP(T154,#REF!,23,0)&amp;RIGHT(S154,2),VLOOKUP(T154,#REF!,23,0)&amp;VLOOKUP(T154,#REF!,29,0))</f>
        <v>#REF!</v>
      </c>
      <c r="AH154" s="13" t="s">
        <v>50</v>
      </c>
      <c r="AI154" s="13" t="e">
        <f t="shared" si="35"/>
        <v>#REF!</v>
      </c>
    </row>
    <row r="155" ht="15" customHeight="1" spans="1:35">
      <c r="A155" s="21">
        <f t="shared" si="27"/>
        <v>154</v>
      </c>
      <c r="B155" s="22" t="s">
        <v>754</v>
      </c>
      <c r="C155" s="22" t="s">
        <v>45</v>
      </c>
      <c r="D155" s="22" t="s">
        <v>36</v>
      </c>
      <c r="E155" s="22" t="s">
        <v>755</v>
      </c>
      <c r="F155" s="22" t="s">
        <v>754</v>
      </c>
      <c r="G155" s="22" t="s">
        <v>754</v>
      </c>
      <c r="H155" s="22" t="s">
        <v>754</v>
      </c>
      <c r="I155" s="22" t="s">
        <v>754</v>
      </c>
      <c r="J155" s="22" t="s">
        <v>754</v>
      </c>
      <c r="K155" s="22" t="s">
        <v>124</v>
      </c>
      <c r="L155" s="22" t="s">
        <v>756</v>
      </c>
      <c r="M155" s="22" t="s">
        <v>757</v>
      </c>
      <c r="N155" s="22" t="e">
        <f>INDEX(#REF!,MATCH($K155,#REF!,0))</f>
        <v>#REF!</v>
      </c>
      <c r="O155" s="28"/>
      <c r="P155" s="25" t="str">
        <f t="shared" si="28"/>
        <v/>
      </c>
      <c r="Q155" s="26" t="s">
        <v>41</v>
      </c>
      <c r="R155" s="21"/>
      <c r="S155" s="21"/>
      <c r="T155" s="32" t="str">
        <f t="shared" si="29"/>
        <v>小学语文</v>
      </c>
      <c r="U155" s="32" t="str">
        <f>IFERROR(VLOOKUP(复审!T155,#REF!,2,FALSE),"无此科目")</f>
        <v>无此科目</v>
      </c>
      <c r="V155" s="21" t="str">
        <f t="shared" si="30"/>
        <v/>
      </c>
      <c r="W155" s="21">
        <f t="shared" si="24"/>
        <v>0</v>
      </c>
      <c r="X155" s="21">
        <f t="shared" si="25"/>
        <v>1</v>
      </c>
      <c r="Y155" s="21" t="str">
        <f t="shared" si="31"/>
        <v/>
      </c>
      <c r="Z15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55" s="13" t="str">
        <f t="shared" si="26"/>
        <v/>
      </c>
      <c r="AB155" s="13" t="str">
        <f t="shared" si="32"/>
        <v>N</v>
      </c>
      <c r="AC155" s="13">
        <f t="shared" si="33"/>
        <v>91</v>
      </c>
      <c r="AD155" s="13" t="str">
        <f t="shared" si="34"/>
        <v/>
      </c>
      <c r="AE155" s="13" t="e">
        <f>IF(AND(VLOOKUP($T155,#REF!,2,0)=0,S155=""),"“错误请确认”",IF(VLOOKUP($T155,#REF!,2,0)=0,S155,VLOOKUP($T155,#REF!,2,0)))</f>
        <v>#REF!</v>
      </c>
      <c r="AF155" s="13" t="s">
        <v>758</v>
      </c>
      <c r="AG155" s="13" t="e">
        <f>IF(VLOOKUP(T155,#REF!,29,0)=0,VLOOKUP(T155,#REF!,23,0)&amp;RIGHT(S155,2),VLOOKUP(T155,#REF!,23,0)&amp;VLOOKUP(T155,#REF!,29,0))</f>
        <v>#REF!</v>
      </c>
      <c r="AH155" s="13" t="s">
        <v>50</v>
      </c>
      <c r="AI155" s="13" t="e">
        <f t="shared" si="35"/>
        <v>#REF!</v>
      </c>
    </row>
    <row r="156" ht="15" customHeight="1" spans="1:35">
      <c r="A156" s="21">
        <f t="shared" si="27"/>
        <v>155</v>
      </c>
      <c r="B156" s="22" t="s">
        <v>759</v>
      </c>
      <c r="C156" s="22" t="s">
        <v>45</v>
      </c>
      <c r="D156" s="22" t="s">
        <v>36</v>
      </c>
      <c r="E156" s="22" t="s">
        <v>760</v>
      </c>
      <c r="F156" s="22" t="s">
        <v>759</v>
      </c>
      <c r="G156" s="22" t="s">
        <v>759</v>
      </c>
      <c r="H156" s="22" t="s">
        <v>759</v>
      </c>
      <c r="I156" s="22" t="s">
        <v>759</v>
      </c>
      <c r="J156" s="22" t="s">
        <v>759</v>
      </c>
      <c r="K156" s="22" t="s">
        <v>124</v>
      </c>
      <c r="L156" s="22" t="s">
        <v>761</v>
      </c>
      <c r="M156" s="22" t="s">
        <v>762</v>
      </c>
      <c r="N156" s="22" t="e">
        <f>INDEX(#REF!,MATCH($K156,#REF!,0))</f>
        <v>#REF!</v>
      </c>
      <c r="O156" s="28"/>
      <c r="P156" s="25" t="str">
        <f t="shared" si="28"/>
        <v/>
      </c>
      <c r="Q156" s="26" t="s">
        <v>41</v>
      </c>
      <c r="R156" s="21"/>
      <c r="S156" s="21"/>
      <c r="T156" s="32" t="str">
        <f t="shared" si="29"/>
        <v>小学语文</v>
      </c>
      <c r="U156" s="32" t="str">
        <f>IFERROR(VLOOKUP(复审!T156,#REF!,2,FALSE),"无此科目")</f>
        <v>无此科目</v>
      </c>
      <c r="V156" s="21" t="str">
        <f t="shared" si="30"/>
        <v/>
      </c>
      <c r="W156" s="21">
        <f t="shared" si="24"/>
        <v>0</v>
      </c>
      <c r="X156" s="21">
        <f t="shared" si="25"/>
        <v>1</v>
      </c>
      <c r="Y156" s="21" t="str">
        <f t="shared" si="31"/>
        <v/>
      </c>
      <c r="Z15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56" s="13" t="str">
        <f t="shared" si="26"/>
        <v/>
      </c>
      <c r="AB156" s="13" t="str">
        <f t="shared" si="32"/>
        <v>N</v>
      </c>
      <c r="AC156" s="13">
        <f t="shared" si="33"/>
        <v>92</v>
      </c>
      <c r="AD156" s="13" t="str">
        <f t="shared" si="34"/>
        <v/>
      </c>
      <c r="AE156" s="13" t="e">
        <f>IF(AND(VLOOKUP($T156,#REF!,2,0)=0,S156=""),"“错误请确认”",IF(VLOOKUP($T156,#REF!,2,0)=0,S156,VLOOKUP($T156,#REF!,2,0)))</f>
        <v>#REF!</v>
      </c>
      <c r="AF156" s="13" t="s">
        <v>763</v>
      </c>
      <c r="AG156" s="13" t="e">
        <f>IF(VLOOKUP(T156,#REF!,29,0)=0,VLOOKUP(T156,#REF!,23,0)&amp;RIGHT(S156,2),VLOOKUP(T156,#REF!,23,0)&amp;VLOOKUP(T156,#REF!,29,0))</f>
        <v>#REF!</v>
      </c>
      <c r="AH156" s="13" t="s">
        <v>50</v>
      </c>
      <c r="AI156" s="13" t="e">
        <f t="shared" si="35"/>
        <v>#REF!</v>
      </c>
    </row>
    <row r="157" ht="15" customHeight="1" spans="1:35">
      <c r="A157" s="21">
        <f t="shared" si="27"/>
        <v>156</v>
      </c>
      <c r="B157" s="22" t="s">
        <v>764</v>
      </c>
      <c r="C157" s="22" t="s">
        <v>45</v>
      </c>
      <c r="D157" s="22" t="s">
        <v>36</v>
      </c>
      <c r="E157" s="22" t="s">
        <v>765</v>
      </c>
      <c r="F157" s="22" t="s">
        <v>764</v>
      </c>
      <c r="G157" s="22" t="s">
        <v>764</v>
      </c>
      <c r="H157" s="22" t="s">
        <v>764</v>
      </c>
      <c r="I157" s="22" t="s">
        <v>764</v>
      </c>
      <c r="J157" s="22" t="s">
        <v>764</v>
      </c>
      <c r="K157" s="22" t="s">
        <v>124</v>
      </c>
      <c r="L157" s="22" t="s">
        <v>766</v>
      </c>
      <c r="M157" s="22" t="s">
        <v>766</v>
      </c>
      <c r="N157" s="22" t="e">
        <f>INDEX(#REF!,MATCH($K157,#REF!,0))</f>
        <v>#REF!</v>
      </c>
      <c r="O157" s="28"/>
      <c r="P157" s="25" t="str">
        <f t="shared" si="28"/>
        <v/>
      </c>
      <c r="Q157" s="26" t="s">
        <v>41</v>
      </c>
      <c r="R157" s="21"/>
      <c r="S157" s="21"/>
      <c r="T157" s="32" t="str">
        <f t="shared" si="29"/>
        <v>小学语文</v>
      </c>
      <c r="U157" s="32" t="str">
        <f>IFERROR(VLOOKUP(复审!T157,#REF!,2,FALSE),"无此科目")</f>
        <v>无此科目</v>
      </c>
      <c r="V157" s="21" t="str">
        <f t="shared" si="30"/>
        <v/>
      </c>
      <c r="W157" s="21">
        <f t="shared" si="24"/>
        <v>0</v>
      </c>
      <c r="X157" s="21">
        <f t="shared" si="25"/>
        <v>1</v>
      </c>
      <c r="Y157" s="21" t="str">
        <f t="shared" si="31"/>
        <v/>
      </c>
      <c r="Z15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57" s="13" t="str">
        <f t="shared" si="26"/>
        <v/>
      </c>
      <c r="AB157" s="13" t="str">
        <f t="shared" si="32"/>
        <v>N</v>
      </c>
      <c r="AC157" s="13">
        <f t="shared" si="33"/>
        <v>93</v>
      </c>
      <c r="AD157" s="13" t="str">
        <f t="shared" si="34"/>
        <v/>
      </c>
      <c r="AE157" s="13" t="e">
        <f>IF(AND(VLOOKUP($T157,#REF!,2,0)=0,S157=""),"“错误请确认”",IF(VLOOKUP($T157,#REF!,2,0)=0,S157,VLOOKUP($T157,#REF!,2,0)))</f>
        <v>#REF!</v>
      </c>
      <c r="AF157" s="13" t="s">
        <v>767</v>
      </c>
      <c r="AG157" s="13" t="e">
        <f>IF(VLOOKUP(T157,#REF!,29,0)=0,VLOOKUP(T157,#REF!,23,0)&amp;RIGHT(S157,2),VLOOKUP(T157,#REF!,23,0)&amp;VLOOKUP(T157,#REF!,29,0))</f>
        <v>#REF!</v>
      </c>
      <c r="AH157" s="13" t="s">
        <v>50</v>
      </c>
      <c r="AI157" s="13" t="e">
        <f t="shared" si="35"/>
        <v>#REF!</v>
      </c>
    </row>
    <row r="158" ht="15" customHeight="1" spans="1:35">
      <c r="A158" s="21">
        <f t="shared" si="27"/>
        <v>157</v>
      </c>
      <c r="B158" s="22" t="s">
        <v>768</v>
      </c>
      <c r="C158" s="22" t="s">
        <v>45</v>
      </c>
      <c r="D158" s="22" t="s">
        <v>36</v>
      </c>
      <c r="E158" s="22" t="s">
        <v>769</v>
      </c>
      <c r="F158" s="22" t="s">
        <v>768</v>
      </c>
      <c r="G158" s="22" t="s">
        <v>768</v>
      </c>
      <c r="H158" s="22" t="s">
        <v>768</v>
      </c>
      <c r="I158" s="22" t="s">
        <v>768</v>
      </c>
      <c r="J158" s="22" t="s">
        <v>768</v>
      </c>
      <c r="K158" s="22" t="s">
        <v>124</v>
      </c>
      <c r="L158" s="22" t="s">
        <v>770</v>
      </c>
      <c r="M158" s="22" t="s">
        <v>771</v>
      </c>
      <c r="N158" s="22" t="e">
        <f>INDEX(#REF!,MATCH($K158,#REF!,0))</f>
        <v>#REF!</v>
      </c>
      <c r="O158" s="28"/>
      <c r="P158" s="25" t="str">
        <f t="shared" si="28"/>
        <v/>
      </c>
      <c r="Q158" s="26" t="s">
        <v>41</v>
      </c>
      <c r="R158" s="21"/>
      <c r="S158" s="21"/>
      <c r="T158" s="32" t="str">
        <f t="shared" si="29"/>
        <v>小学语文</v>
      </c>
      <c r="U158" s="32" t="str">
        <f>IFERROR(VLOOKUP(复审!T158,#REF!,2,FALSE),"无此科目")</f>
        <v>无此科目</v>
      </c>
      <c r="V158" s="21" t="str">
        <f t="shared" si="30"/>
        <v/>
      </c>
      <c r="W158" s="21">
        <f t="shared" si="24"/>
        <v>0</v>
      </c>
      <c r="X158" s="21">
        <f t="shared" si="25"/>
        <v>1</v>
      </c>
      <c r="Y158" s="21" t="str">
        <f t="shared" si="31"/>
        <v/>
      </c>
      <c r="Z15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58" s="13" t="str">
        <f t="shared" si="26"/>
        <v/>
      </c>
      <c r="AB158" s="13" t="str">
        <f t="shared" si="32"/>
        <v>N</v>
      </c>
      <c r="AC158" s="13">
        <f t="shared" si="33"/>
        <v>94</v>
      </c>
      <c r="AD158" s="13" t="str">
        <f t="shared" si="34"/>
        <v/>
      </c>
      <c r="AE158" s="13" t="e">
        <f>IF(AND(VLOOKUP($T158,#REF!,2,0)=0,S158=""),"“错误请确认”",IF(VLOOKUP($T158,#REF!,2,0)=0,S158,VLOOKUP($T158,#REF!,2,0)))</f>
        <v>#REF!</v>
      </c>
      <c r="AF158" s="13" t="s">
        <v>772</v>
      </c>
      <c r="AG158" s="13" t="e">
        <f>IF(VLOOKUP(T158,#REF!,29,0)=0,VLOOKUP(T158,#REF!,23,0)&amp;RIGHT(S158,2),VLOOKUP(T158,#REF!,23,0)&amp;VLOOKUP(T158,#REF!,29,0))</f>
        <v>#REF!</v>
      </c>
      <c r="AH158" s="13" t="s">
        <v>50</v>
      </c>
      <c r="AI158" s="13" t="e">
        <f t="shared" si="35"/>
        <v>#REF!</v>
      </c>
    </row>
    <row r="159" ht="15" customHeight="1" spans="1:35">
      <c r="A159" s="21">
        <f t="shared" si="27"/>
        <v>158</v>
      </c>
      <c r="B159" s="22" t="s">
        <v>773</v>
      </c>
      <c r="C159" s="22" t="s">
        <v>45</v>
      </c>
      <c r="D159" s="22" t="s">
        <v>36</v>
      </c>
      <c r="E159" s="22" t="s">
        <v>774</v>
      </c>
      <c r="F159" s="22" t="s">
        <v>773</v>
      </c>
      <c r="G159" s="22" t="s">
        <v>773</v>
      </c>
      <c r="H159" s="22" t="s">
        <v>773</v>
      </c>
      <c r="I159" s="22" t="s">
        <v>773</v>
      </c>
      <c r="J159" s="22" t="s">
        <v>773</v>
      </c>
      <c r="K159" s="22" t="s">
        <v>124</v>
      </c>
      <c r="L159" s="22" t="s">
        <v>775</v>
      </c>
      <c r="M159" s="22" t="s">
        <v>775</v>
      </c>
      <c r="N159" s="22" t="e">
        <f>INDEX(#REF!,MATCH($K159,#REF!,0))</f>
        <v>#REF!</v>
      </c>
      <c r="O159" s="28"/>
      <c r="P159" s="25" t="str">
        <f t="shared" si="28"/>
        <v/>
      </c>
      <c r="Q159" s="26" t="s">
        <v>41</v>
      </c>
      <c r="R159" s="21"/>
      <c r="S159" s="21"/>
      <c r="T159" s="32" t="str">
        <f t="shared" si="29"/>
        <v>小学语文</v>
      </c>
      <c r="U159" s="32" t="str">
        <f>IFERROR(VLOOKUP(复审!T159,#REF!,2,FALSE),"无此科目")</f>
        <v>无此科目</v>
      </c>
      <c r="V159" s="21" t="str">
        <f t="shared" si="30"/>
        <v/>
      </c>
      <c r="W159" s="21">
        <f t="shared" si="24"/>
        <v>0</v>
      </c>
      <c r="X159" s="21">
        <f t="shared" si="25"/>
        <v>1</v>
      </c>
      <c r="Y159" s="21" t="str">
        <f t="shared" si="31"/>
        <v/>
      </c>
      <c r="Z15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59" s="13" t="str">
        <f t="shared" si="26"/>
        <v/>
      </c>
      <c r="AB159" s="13" t="str">
        <f t="shared" si="32"/>
        <v>N</v>
      </c>
      <c r="AC159" s="13">
        <f t="shared" si="33"/>
        <v>95</v>
      </c>
      <c r="AD159" s="13" t="str">
        <f t="shared" si="34"/>
        <v/>
      </c>
      <c r="AE159" s="13" t="e">
        <f>IF(AND(VLOOKUP($T159,#REF!,2,0)=0,S159=""),"“错误请确认”",IF(VLOOKUP($T159,#REF!,2,0)=0,S159,VLOOKUP($T159,#REF!,2,0)))</f>
        <v>#REF!</v>
      </c>
      <c r="AF159" s="13" t="s">
        <v>776</v>
      </c>
      <c r="AG159" s="13" t="e">
        <f>IF(VLOOKUP(T159,#REF!,29,0)=0,VLOOKUP(T159,#REF!,23,0)&amp;RIGHT(S159,2),VLOOKUP(T159,#REF!,23,0)&amp;VLOOKUP(T159,#REF!,29,0))</f>
        <v>#REF!</v>
      </c>
      <c r="AH159" s="13" t="s">
        <v>50</v>
      </c>
      <c r="AI159" s="13" t="e">
        <f t="shared" si="35"/>
        <v>#REF!</v>
      </c>
    </row>
    <row r="160" ht="15" customHeight="1" spans="1:35">
      <c r="A160" s="21">
        <f t="shared" si="27"/>
        <v>159</v>
      </c>
      <c r="B160" s="22" t="s">
        <v>777</v>
      </c>
      <c r="C160" s="22" t="s">
        <v>45</v>
      </c>
      <c r="D160" s="22" t="s">
        <v>36</v>
      </c>
      <c r="E160" s="22" t="s">
        <v>778</v>
      </c>
      <c r="F160" s="22" t="s">
        <v>777</v>
      </c>
      <c r="G160" s="22" t="s">
        <v>777</v>
      </c>
      <c r="H160" s="22" t="s">
        <v>777</v>
      </c>
      <c r="I160" s="22" t="s">
        <v>777</v>
      </c>
      <c r="J160" s="22" t="s">
        <v>777</v>
      </c>
      <c r="K160" s="22" t="s">
        <v>124</v>
      </c>
      <c r="L160" s="22" t="s">
        <v>779</v>
      </c>
      <c r="M160" s="22" t="s">
        <v>780</v>
      </c>
      <c r="N160" s="22" t="e">
        <f>INDEX(#REF!,MATCH($K160,#REF!,0))</f>
        <v>#REF!</v>
      </c>
      <c r="O160" s="28"/>
      <c r="P160" s="25" t="str">
        <f t="shared" si="28"/>
        <v/>
      </c>
      <c r="Q160" s="26" t="s">
        <v>41</v>
      </c>
      <c r="R160" s="21"/>
      <c r="S160" s="21"/>
      <c r="T160" s="32" t="str">
        <f t="shared" si="29"/>
        <v>小学语文</v>
      </c>
      <c r="U160" s="32" t="str">
        <f>IFERROR(VLOOKUP(复审!T160,#REF!,2,FALSE),"无此科目")</f>
        <v>无此科目</v>
      </c>
      <c r="V160" s="21" t="str">
        <f t="shared" si="30"/>
        <v/>
      </c>
      <c r="W160" s="21">
        <f t="shared" si="24"/>
        <v>0</v>
      </c>
      <c r="X160" s="21">
        <f t="shared" si="25"/>
        <v>1</v>
      </c>
      <c r="Y160" s="21" t="str">
        <f t="shared" si="31"/>
        <v/>
      </c>
      <c r="Z16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60" s="13" t="str">
        <f t="shared" si="26"/>
        <v/>
      </c>
      <c r="AB160" s="13" t="str">
        <f t="shared" si="32"/>
        <v>N</v>
      </c>
      <c r="AC160" s="13">
        <f t="shared" si="33"/>
        <v>96</v>
      </c>
      <c r="AD160" s="13" t="str">
        <f t="shared" si="34"/>
        <v/>
      </c>
      <c r="AE160" s="13" t="e">
        <f>IF(AND(VLOOKUP($T160,#REF!,2,0)=0,S160=""),"“错误请确认”",IF(VLOOKUP($T160,#REF!,2,0)=0,S160,VLOOKUP($T160,#REF!,2,0)))</f>
        <v>#REF!</v>
      </c>
      <c r="AF160" s="13" t="s">
        <v>781</v>
      </c>
      <c r="AG160" s="13" t="e">
        <f>IF(VLOOKUP(T160,#REF!,29,0)=0,VLOOKUP(T160,#REF!,23,0)&amp;RIGHT(S160,2),VLOOKUP(T160,#REF!,23,0)&amp;VLOOKUP(T160,#REF!,29,0))</f>
        <v>#REF!</v>
      </c>
      <c r="AH160" s="13" t="s">
        <v>50</v>
      </c>
      <c r="AI160" s="13" t="e">
        <f t="shared" si="35"/>
        <v>#REF!</v>
      </c>
    </row>
    <row r="161" ht="15" customHeight="1" spans="1:35">
      <c r="A161" s="21">
        <f t="shared" si="27"/>
        <v>160</v>
      </c>
      <c r="B161" s="22" t="s">
        <v>782</v>
      </c>
      <c r="C161" s="22" t="s">
        <v>45</v>
      </c>
      <c r="D161" s="22" t="s">
        <v>36</v>
      </c>
      <c r="E161" s="22" t="s">
        <v>783</v>
      </c>
      <c r="F161" s="22" t="s">
        <v>782</v>
      </c>
      <c r="G161" s="22" t="s">
        <v>782</v>
      </c>
      <c r="H161" s="22" t="s">
        <v>782</v>
      </c>
      <c r="I161" s="22" t="s">
        <v>782</v>
      </c>
      <c r="J161" s="22" t="s">
        <v>782</v>
      </c>
      <c r="K161" s="22" t="s">
        <v>124</v>
      </c>
      <c r="L161" s="22" t="s">
        <v>784</v>
      </c>
      <c r="M161" s="22" t="s">
        <v>785</v>
      </c>
      <c r="N161" s="22" t="e">
        <f>INDEX(#REF!,MATCH($K161,#REF!,0))</f>
        <v>#REF!</v>
      </c>
      <c r="O161" s="28"/>
      <c r="P161" s="25" t="str">
        <f t="shared" si="28"/>
        <v/>
      </c>
      <c r="Q161" s="26" t="s">
        <v>41</v>
      </c>
      <c r="R161" s="21"/>
      <c r="S161" s="21"/>
      <c r="T161" s="32" t="str">
        <f t="shared" si="29"/>
        <v>小学语文</v>
      </c>
      <c r="U161" s="32" t="str">
        <f>IFERROR(VLOOKUP(复审!T161,#REF!,2,FALSE),"无此科目")</f>
        <v>无此科目</v>
      </c>
      <c r="V161" s="21" t="str">
        <f t="shared" si="30"/>
        <v/>
      </c>
      <c r="W161" s="21">
        <f t="shared" si="24"/>
        <v>0</v>
      </c>
      <c r="X161" s="21">
        <f t="shared" si="25"/>
        <v>1</v>
      </c>
      <c r="Y161" s="21" t="str">
        <f t="shared" si="31"/>
        <v/>
      </c>
      <c r="Z16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61" s="13" t="str">
        <f t="shared" si="26"/>
        <v/>
      </c>
      <c r="AB161" s="13" t="str">
        <f t="shared" si="32"/>
        <v>N</v>
      </c>
      <c r="AC161" s="13">
        <f t="shared" si="33"/>
        <v>97</v>
      </c>
      <c r="AD161" s="13" t="str">
        <f t="shared" si="34"/>
        <v/>
      </c>
      <c r="AE161" s="13" t="e">
        <f>IF(AND(VLOOKUP($T161,#REF!,2,0)=0,S161=""),"“错误请确认”",IF(VLOOKUP($T161,#REF!,2,0)=0,S161,VLOOKUP($T161,#REF!,2,0)))</f>
        <v>#REF!</v>
      </c>
      <c r="AF161" s="13" t="s">
        <v>786</v>
      </c>
      <c r="AG161" s="13" t="e">
        <f>IF(VLOOKUP(T161,#REF!,29,0)=0,VLOOKUP(T161,#REF!,23,0)&amp;RIGHT(S161,2),VLOOKUP(T161,#REF!,23,0)&amp;VLOOKUP(T161,#REF!,29,0))</f>
        <v>#REF!</v>
      </c>
      <c r="AH161" s="13" t="s">
        <v>50</v>
      </c>
      <c r="AI161" s="13" t="e">
        <f t="shared" si="35"/>
        <v>#REF!</v>
      </c>
    </row>
    <row r="162" ht="15" customHeight="1" spans="1:35">
      <c r="A162" s="21">
        <f t="shared" si="27"/>
        <v>161</v>
      </c>
      <c r="B162" s="22" t="s">
        <v>787</v>
      </c>
      <c r="C162" s="22" t="s">
        <v>45</v>
      </c>
      <c r="D162" s="22" t="s">
        <v>36</v>
      </c>
      <c r="E162" s="22" t="s">
        <v>788</v>
      </c>
      <c r="F162" s="22" t="s">
        <v>787</v>
      </c>
      <c r="G162" s="22" t="s">
        <v>787</v>
      </c>
      <c r="H162" s="22" t="s">
        <v>787</v>
      </c>
      <c r="I162" s="22" t="s">
        <v>787</v>
      </c>
      <c r="J162" s="22" t="s">
        <v>787</v>
      </c>
      <c r="K162" s="22" t="s">
        <v>124</v>
      </c>
      <c r="L162" s="22" t="s">
        <v>789</v>
      </c>
      <c r="M162" s="22" t="s">
        <v>790</v>
      </c>
      <c r="N162" s="22" t="e">
        <f>INDEX(#REF!,MATCH($K162,#REF!,0))</f>
        <v>#REF!</v>
      </c>
      <c r="O162" s="28"/>
      <c r="P162" s="25" t="str">
        <f t="shared" si="28"/>
        <v/>
      </c>
      <c r="Q162" s="26" t="s">
        <v>41</v>
      </c>
      <c r="R162" s="21"/>
      <c r="S162" s="21"/>
      <c r="T162" s="32" t="str">
        <f t="shared" si="29"/>
        <v>小学语文</v>
      </c>
      <c r="U162" s="32" t="str">
        <f>IFERROR(VLOOKUP(复审!T162,#REF!,2,FALSE),"无此科目")</f>
        <v>无此科目</v>
      </c>
      <c r="V162" s="21" t="str">
        <f t="shared" si="30"/>
        <v/>
      </c>
      <c r="W162" s="21">
        <f t="shared" si="24"/>
        <v>0</v>
      </c>
      <c r="X162" s="21">
        <f t="shared" si="25"/>
        <v>1</v>
      </c>
      <c r="Y162" s="21" t="str">
        <f t="shared" si="31"/>
        <v/>
      </c>
      <c r="Z16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62" s="13" t="str">
        <f t="shared" si="26"/>
        <v/>
      </c>
      <c r="AB162" s="13" t="str">
        <f t="shared" si="32"/>
        <v>N</v>
      </c>
      <c r="AC162" s="13">
        <f t="shared" si="33"/>
        <v>98</v>
      </c>
      <c r="AD162" s="13" t="str">
        <f t="shared" si="34"/>
        <v/>
      </c>
      <c r="AE162" s="13" t="e">
        <f>IF(AND(VLOOKUP($T162,#REF!,2,0)=0,S162=""),"“错误请确认”",IF(VLOOKUP($T162,#REF!,2,0)=0,S162,VLOOKUP($T162,#REF!,2,0)))</f>
        <v>#REF!</v>
      </c>
      <c r="AF162" s="13" t="s">
        <v>791</v>
      </c>
      <c r="AG162" s="13" t="e">
        <f>IF(VLOOKUP(T162,#REF!,29,0)=0,VLOOKUP(T162,#REF!,23,0)&amp;RIGHT(S162,2),VLOOKUP(T162,#REF!,23,0)&amp;VLOOKUP(T162,#REF!,29,0))</f>
        <v>#REF!</v>
      </c>
      <c r="AH162" s="13" t="s">
        <v>50</v>
      </c>
      <c r="AI162" s="13" t="e">
        <f t="shared" si="35"/>
        <v>#REF!</v>
      </c>
    </row>
    <row r="163" ht="15" customHeight="1" spans="1:35">
      <c r="A163" s="21">
        <f t="shared" si="27"/>
        <v>162</v>
      </c>
      <c r="B163" s="22" t="s">
        <v>792</v>
      </c>
      <c r="C163" s="22" t="s">
        <v>35</v>
      </c>
      <c r="D163" s="22" t="s">
        <v>36</v>
      </c>
      <c r="E163" s="22" t="s">
        <v>793</v>
      </c>
      <c r="F163" s="22" t="s">
        <v>792</v>
      </c>
      <c r="G163" s="22" t="s">
        <v>792</v>
      </c>
      <c r="H163" s="22" t="s">
        <v>792</v>
      </c>
      <c r="I163" s="22" t="s">
        <v>792</v>
      </c>
      <c r="J163" s="22" t="s">
        <v>792</v>
      </c>
      <c r="K163" s="22" t="s">
        <v>124</v>
      </c>
      <c r="L163" s="22" t="s">
        <v>794</v>
      </c>
      <c r="M163" s="22" t="s">
        <v>795</v>
      </c>
      <c r="N163" s="22" t="e">
        <f>INDEX(#REF!,MATCH($K163,#REF!,0))</f>
        <v>#REF!</v>
      </c>
      <c r="O163" s="28"/>
      <c r="P163" s="25" t="str">
        <f t="shared" si="28"/>
        <v/>
      </c>
      <c r="Q163" s="26" t="s">
        <v>41</v>
      </c>
      <c r="R163" s="21"/>
      <c r="S163" s="21"/>
      <c r="T163" s="32" t="str">
        <f t="shared" si="29"/>
        <v>小学语文</v>
      </c>
      <c r="U163" s="32" t="str">
        <f>IFERROR(VLOOKUP(复审!T163,#REF!,2,FALSE),"无此科目")</f>
        <v>无此科目</v>
      </c>
      <c r="V163" s="21" t="str">
        <f t="shared" si="30"/>
        <v/>
      </c>
      <c r="W163" s="21">
        <f t="shared" si="24"/>
        <v>0</v>
      </c>
      <c r="X163" s="21">
        <f t="shared" si="25"/>
        <v>1</v>
      </c>
      <c r="Y163" s="21" t="str">
        <f t="shared" si="31"/>
        <v/>
      </c>
      <c r="Z16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63" s="13" t="str">
        <f t="shared" si="26"/>
        <v/>
      </c>
      <c r="AB163" s="13" t="str">
        <f t="shared" si="32"/>
        <v>N</v>
      </c>
      <c r="AC163" s="13">
        <f t="shared" si="33"/>
        <v>99</v>
      </c>
      <c r="AD163" s="13" t="str">
        <f t="shared" si="34"/>
        <v/>
      </c>
      <c r="AE163" s="13" t="e">
        <f>IF(AND(VLOOKUP($T163,#REF!,2,0)=0,S163=""),"“错误请确认”",IF(VLOOKUP($T163,#REF!,2,0)=0,S163,VLOOKUP($T163,#REF!,2,0)))</f>
        <v>#REF!</v>
      </c>
      <c r="AF163" s="13" t="s">
        <v>796</v>
      </c>
      <c r="AG163" s="13" t="e">
        <f>IF(VLOOKUP(T163,#REF!,29,0)=0,VLOOKUP(T163,#REF!,23,0)&amp;RIGHT(S163,2),VLOOKUP(T163,#REF!,23,0)&amp;VLOOKUP(T163,#REF!,29,0))</f>
        <v>#REF!</v>
      </c>
      <c r="AH163" s="13" t="s">
        <v>50</v>
      </c>
      <c r="AI163" s="13" t="e">
        <f t="shared" si="35"/>
        <v>#REF!</v>
      </c>
    </row>
    <row r="164" ht="15" customHeight="1" spans="1:35">
      <c r="A164" s="21">
        <f t="shared" si="27"/>
        <v>163</v>
      </c>
      <c r="B164" s="22" t="s">
        <v>797</v>
      </c>
      <c r="C164" s="22" t="s">
        <v>45</v>
      </c>
      <c r="D164" s="22" t="s">
        <v>36</v>
      </c>
      <c r="E164" s="22" t="s">
        <v>798</v>
      </c>
      <c r="F164" s="22" t="s">
        <v>797</v>
      </c>
      <c r="G164" s="22" t="s">
        <v>797</v>
      </c>
      <c r="H164" s="22" t="s">
        <v>797</v>
      </c>
      <c r="I164" s="22" t="s">
        <v>797</v>
      </c>
      <c r="J164" s="22" t="s">
        <v>797</v>
      </c>
      <c r="K164" s="22" t="s">
        <v>124</v>
      </c>
      <c r="L164" s="22" t="s">
        <v>799</v>
      </c>
      <c r="M164" s="22" t="s">
        <v>800</v>
      </c>
      <c r="N164" s="22" t="e">
        <f>INDEX(#REF!,MATCH($K164,#REF!,0))</f>
        <v>#REF!</v>
      </c>
      <c r="O164" s="28"/>
      <c r="P164" s="25" t="str">
        <f t="shared" si="28"/>
        <v/>
      </c>
      <c r="Q164" s="26" t="s">
        <v>41</v>
      </c>
      <c r="R164" s="21"/>
      <c r="S164" s="21"/>
      <c r="T164" s="32" t="str">
        <f t="shared" si="29"/>
        <v>小学语文</v>
      </c>
      <c r="U164" s="32" t="str">
        <f>IFERROR(VLOOKUP(复审!T164,#REF!,2,FALSE),"无此科目")</f>
        <v>无此科目</v>
      </c>
      <c r="V164" s="21" t="str">
        <f t="shared" si="30"/>
        <v/>
      </c>
      <c r="W164" s="21">
        <f t="shared" si="24"/>
        <v>0</v>
      </c>
      <c r="X164" s="21">
        <f t="shared" si="25"/>
        <v>1</v>
      </c>
      <c r="Y164" s="21" t="str">
        <f t="shared" si="31"/>
        <v/>
      </c>
      <c r="Z16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64" s="13" t="str">
        <f t="shared" si="26"/>
        <v/>
      </c>
      <c r="AB164" s="13" t="str">
        <f t="shared" si="32"/>
        <v>N</v>
      </c>
      <c r="AC164" s="13">
        <f t="shared" si="33"/>
        <v>100</v>
      </c>
      <c r="AD164" s="13" t="str">
        <f t="shared" si="34"/>
        <v/>
      </c>
      <c r="AE164" s="13" t="e">
        <f>IF(AND(VLOOKUP($T164,#REF!,2,0)=0,S164=""),"“错误请确认”",IF(VLOOKUP($T164,#REF!,2,0)=0,S164,VLOOKUP($T164,#REF!,2,0)))</f>
        <v>#REF!</v>
      </c>
      <c r="AF164" s="13" t="s">
        <v>801</v>
      </c>
      <c r="AG164" s="13" t="e">
        <f>IF(VLOOKUP(T164,#REF!,29,0)=0,VLOOKUP(T164,#REF!,23,0)&amp;RIGHT(S164,2),VLOOKUP(T164,#REF!,23,0)&amp;VLOOKUP(T164,#REF!,29,0))</f>
        <v>#REF!</v>
      </c>
      <c r="AH164" s="13" t="s">
        <v>50</v>
      </c>
      <c r="AI164" s="13" t="e">
        <f t="shared" si="35"/>
        <v>#REF!</v>
      </c>
    </row>
    <row r="165" ht="15" customHeight="1" spans="1:35">
      <c r="A165" s="21">
        <f t="shared" si="27"/>
        <v>164</v>
      </c>
      <c r="B165" s="22" t="s">
        <v>802</v>
      </c>
      <c r="C165" s="22" t="s">
        <v>35</v>
      </c>
      <c r="D165" s="22" t="s">
        <v>36</v>
      </c>
      <c r="E165" s="22" t="s">
        <v>803</v>
      </c>
      <c r="F165" s="22" t="s">
        <v>802</v>
      </c>
      <c r="G165" s="22" t="s">
        <v>802</v>
      </c>
      <c r="H165" s="22" t="s">
        <v>802</v>
      </c>
      <c r="I165" s="22" t="s">
        <v>802</v>
      </c>
      <c r="J165" s="22" t="s">
        <v>802</v>
      </c>
      <c r="K165" s="22" t="s">
        <v>124</v>
      </c>
      <c r="L165" s="22" t="s">
        <v>804</v>
      </c>
      <c r="M165" s="22" t="s">
        <v>804</v>
      </c>
      <c r="N165" s="22" t="e">
        <f>INDEX(#REF!,MATCH($K165,#REF!,0))</f>
        <v>#REF!</v>
      </c>
      <c r="O165" s="28"/>
      <c r="P165" s="25" t="str">
        <f t="shared" si="28"/>
        <v/>
      </c>
      <c r="Q165" s="26" t="s">
        <v>41</v>
      </c>
      <c r="R165" s="21"/>
      <c r="S165" s="21"/>
      <c r="T165" s="32" t="str">
        <f t="shared" si="29"/>
        <v>小学语文</v>
      </c>
      <c r="U165" s="32" t="str">
        <f>IFERROR(VLOOKUP(复审!T165,#REF!,2,FALSE),"无此科目")</f>
        <v>无此科目</v>
      </c>
      <c r="V165" s="21" t="str">
        <f t="shared" si="30"/>
        <v/>
      </c>
      <c r="W165" s="21">
        <f t="shared" si="24"/>
        <v>0</v>
      </c>
      <c r="X165" s="21">
        <f t="shared" si="25"/>
        <v>1</v>
      </c>
      <c r="Y165" s="21" t="str">
        <f t="shared" si="31"/>
        <v/>
      </c>
      <c r="Z16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65" s="13" t="str">
        <f t="shared" si="26"/>
        <v/>
      </c>
      <c r="AB165" s="13" t="str">
        <f t="shared" si="32"/>
        <v>N</v>
      </c>
      <c r="AC165" s="13">
        <f t="shared" si="33"/>
        <v>101</v>
      </c>
      <c r="AD165" s="13" t="str">
        <f t="shared" si="34"/>
        <v/>
      </c>
      <c r="AE165" s="13" t="e">
        <f>IF(AND(VLOOKUP($T165,#REF!,2,0)=0,S165=""),"“错误请确认”",IF(VLOOKUP($T165,#REF!,2,0)=0,S165,VLOOKUP($T165,#REF!,2,0)))</f>
        <v>#REF!</v>
      </c>
      <c r="AF165" s="13" t="s">
        <v>805</v>
      </c>
      <c r="AG165" s="13" t="e">
        <f>IF(VLOOKUP(T165,#REF!,29,0)=0,VLOOKUP(T165,#REF!,23,0)&amp;RIGHT(S165,2),VLOOKUP(T165,#REF!,23,0)&amp;VLOOKUP(T165,#REF!,29,0))</f>
        <v>#REF!</v>
      </c>
      <c r="AH165" s="13" t="s">
        <v>50</v>
      </c>
      <c r="AI165" s="13" t="e">
        <f t="shared" si="35"/>
        <v>#REF!</v>
      </c>
    </row>
    <row r="166" ht="15" customHeight="1" spans="1:35">
      <c r="A166" s="21">
        <f t="shared" si="27"/>
        <v>165</v>
      </c>
      <c r="B166" s="22" t="s">
        <v>806</v>
      </c>
      <c r="C166" s="22" t="s">
        <v>45</v>
      </c>
      <c r="D166" s="22" t="s">
        <v>36</v>
      </c>
      <c r="E166" s="22" t="s">
        <v>807</v>
      </c>
      <c r="F166" s="22" t="s">
        <v>806</v>
      </c>
      <c r="G166" s="22" t="s">
        <v>806</v>
      </c>
      <c r="H166" s="22" t="s">
        <v>806</v>
      </c>
      <c r="I166" s="22" t="s">
        <v>806</v>
      </c>
      <c r="J166" s="22" t="s">
        <v>806</v>
      </c>
      <c r="K166" s="22" t="s">
        <v>124</v>
      </c>
      <c r="L166" s="22" t="s">
        <v>808</v>
      </c>
      <c r="M166" s="22" t="s">
        <v>91</v>
      </c>
      <c r="N166" s="22" t="e">
        <f>INDEX(#REF!,MATCH($K166,#REF!,0))</f>
        <v>#REF!</v>
      </c>
      <c r="O166" s="28"/>
      <c r="P166" s="25" t="str">
        <f t="shared" si="28"/>
        <v>小学语文第12考场</v>
      </c>
      <c r="Q166" s="26" t="s">
        <v>41</v>
      </c>
      <c r="R166" s="21">
        <v>351</v>
      </c>
      <c r="S166" s="21" t="s">
        <v>126</v>
      </c>
      <c r="T166" s="32" t="str">
        <f t="shared" si="29"/>
        <v>小学语文</v>
      </c>
      <c r="U166" s="32" t="str">
        <f>IFERROR(VLOOKUP(复审!T166,#REF!,2,FALSE),"无此科目")</f>
        <v>无此科目</v>
      </c>
      <c r="V166" s="21" t="str">
        <f t="shared" si="30"/>
        <v>无此科目351</v>
      </c>
      <c r="W166" s="21">
        <f t="shared" si="24"/>
        <v>351</v>
      </c>
      <c r="X166" s="21">
        <f t="shared" si="25"/>
        <v>1</v>
      </c>
      <c r="Y166" s="21">
        <f t="shared" si="31"/>
        <v>1</v>
      </c>
      <c r="Z16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66" s="13" t="str">
        <f t="shared" si="26"/>
        <v/>
      </c>
      <c r="AB166" s="13" t="str">
        <f t="shared" si="32"/>
        <v>Y</v>
      </c>
      <c r="AC166" s="13" t="str">
        <f t="shared" si="33"/>
        <v/>
      </c>
      <c r="AD166" s="13">
        <f t="shared" si="34"/>
        <v>1</v>
      </c>
      <c r="AE166" s="13" t="e">
        <f>IF(AND(VLOOKUP($T166,#REF!,2,0)=0,S166=""),"“错误请确认”",IF(VLOOKUP($T166,#REF!,2,0)=0,S166,VLOOKUP($T166,#REF!,2,0)))</f>
        <v>#REF!</v>
      </c>
      <c r="AF166" s="13" t="s">
        <v>809</v>
      </c>
      <c r="AG166" s="13" t="e">
        <f>IF(VLOOKUP(T166,#REF!,29,0)=0,VLOOKUP(T166,#REF!,23,0)&amp;RIGHT(S166,2),VLOOKUP(T166,#REF!,23,0)&amp;VLOOKUP(T166,#REF!,29,0))</f>
        <v>#REF!</v>
      </c>
      <c r="AH166" s="13" t="s">
        <v>61</v>
      </c>
      <c r="AI166" s="13" t="e">
        <f t="shared" si="35"/>
        <v>#REF!</v>
      </c>
    </row>
    <row r="167" ht="15" customHeight="1" spans="1:35">
      <c r="A167" s="21">
        <f t="shared" si="27"/>
        <v>166</v>
      </c>
      <c r="B167" s="22" t="s">
        <v>810</v>
      </c>
      <c r="C167" s="22" t="s">
        <v>35</v>
      </c>
      <c r="D167" s="22" t="s">
        <v>36</v>
      </c>
      <c r="E167" s="22" t="s">
        <v>811</v>
      </c>
      <c r="F167" s="22" t="s">
        <v>810</v>
      </c>
      <c r="G167" s="22" t="s">
        <v>810</v>
      </c>
      <c r="H167" s="22" t="s">
        <v>810</v>
      </c>
      <c r="I167" s="22" t="s">
        <v>810</v>
      </c>
      <c r="J167" s="22" t="s">
        <v>810</v>
      </c>
      <c r="K167" s="22" t="s">
        <v>124</v>
      </c>
      <c r="L167" s="22" t="s">
        <v>812</v>
      </c>
      <c r="M167" s="22" t="s">
        <v>812</v>
      </c>
      <c r="N167" s="22" t="e">
        <f>INDEX(#REF!,MATCH($K167,#REF!,0))</f>
        <v>#REF!</v>
      </c>
      <c r="O167" s="28"/>
      <c r="P167" s="25" t="str">
        <f t="shared" si="28"/>
        <v/>
      </c>
      <c r="Q167" s="26" t="s">
        <v>41</v>
      </c>
      <c r="R167" s="21"/>
      <c r="S167" s="21"/>
      <c r="T167" s="32" t="str">
        <f t="shared" si="29"/>
        <v>小学语文</v>
      </c>
      <c r="U167" s="32" t="str">
        <f>IFERROR(VLOOKUP(复审!T167,#REF!,2,FALSE),"无此科目")</f>
        <v>无此科目</v>
      </c>
      <c r="V167" s="21" t="str">
        <f t="shared" si="30"/>
        <v/>
      </c>
      <c r="W167" s="21">
        <f t="shared" si="24"/>
        <v>0</v>
      </c>
      <c r="X167" s="21">
        <f t="shared" si="25"/>
        <v>1</v>
      </c>
      <c r="Y167" s="21" t="str">
        <f t="shared" si="31"/>
        <v/>
      </c>
      <c r="Z16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67" s="13" t="str">
        <f t="shared" si="26"/>
        <v/>
      </c>
      <c r="AB167" s="13" t="str">
        <f t="shared" si="32"/>
        <v>N</v>
      </c>
      <c r="AC167" s="13">
        <f t="shared" si="33"/>
        <v>102</v>
      </c>
      <c r="AD167" s="13" t="str">
        <f t="shared" si="34"/>
        <v/>
      </c>
      <c r="AE167" s="13" t="e">
        <f>IF(AND(VLOOKUP($T167,#REF!,2,0)=0,S167=""),"“错误请确认”",IF(VLOOKUP($T167,#REF!,2,0)=0,S167,VLOOKUP($T167,#REF!,2,0)))</f>
        <v>#REF!</v>
      </c>
      <c r="AF167" s="13" t="s">
        <v>813</v>
      </c>
      <c r="AG167" s="13" t="e">
        <f>IF(VLOOKUP(T167,#REF!,29,0)=0,VLOOKUP(T167,#REF!,23,0)&amp;RIGHT(S167,2),VLOOKUP(T167,#REF!,23,0)&amp;VLOOKUP(T167,#REF!,29,0))</f>
        <v>#REF!</v>
      </c>
      <c r="AH167" s="13" t="s">
        <v>50</v>
      </c>
      <c r="AI167" s="13" t="e">
        <f t="shared" si="35"/>
        <v>#REF!</v>
      </c>
    </row>
    <row r="168" s="10" customFormat="1" ht="15" customHeight="1" spans="1:35">
      <c r="A168" s="21">
        <f t="shared" si="27"/>
        <v>167</v>
      </c>
      <c r="B168" s="22" t="s">
        <v>814</v>
      </c>
      <c r="C168" s="22" t="s">
        <v>45</v>
      </c>
      <c r="D168" s="22" t="s">
        <v>36</v>
      </c>
      <c r="E168" s="22" t="s">
        <v>815</v>
      </c>
      <c r="F168" s="22" t="s">
        <v>814</v>
      </c>
      <c r="G168" s="22" t="s">
        <v>814</v>
      </c>
      <c r="H168" s="22" t="s">
        <v>814</v>
      </c>
      <c r="I168" s="22" t="s">
        <v>814</v>
      </c>
      <c r="J168" s="22" t="s">
        <v>814</v>
      </c>
      <c r="K168" s="22" t="s">
        <v>124</v>
      </c>
      <c r="L168" s="22" t="s">
        <v>816</v>
      </c>
      <c r="M168" s="22" t="s">
        <v>817</v>
      </c>
      <c r="N168" s="22" t="e">
        <f>INDEX(#REF!,MATCH($K168,#REF!,0))</f>
        <v>#REF!</v>
      </c>
      <c r="O168" s="26"/>
      <c r="P168" s="25" t="str">
        <f t="shared" si="28"/>
        <v/>
      </c>
      <c r="Q168" s="26" t="s">
        <v>41</v>
      </c>
      <c r="R168" s="36"/>
      <c r="S168" s="36"/>
      <c r="T168" s="32" t="str">
        <f t="shared" si="29"/>
        <v>小学语文</v>
      </c>
      <c r="U168" s="32" t="str">
        <f>IFERROR(VLOOKUP(复审!T168,#REF!,2,FALSE),"无此科目")</f>
        <v>无此科目</v>
      </c>
      <c r="V168" s="21" t="str">
        <f t="shared" si="30"/>
        <v/>
      </c>
      <c r="W168" s="21">
        <f t="shared" si="24"/>
        <v>0</v>
      </c>
      <c r="X168" s="21">
        <f t="shared" si="25"/>
        <v>1</v>
      </c>
      <c r="Y168" s="21" t="str">
        <f t="shared" si="31"/>
        <v/>
      </c>
      <c r="Z16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68" s="13" t="str">
        <f t="shared" si="26"/>
        <v/>
      </c>
      <c r="AB168" s="13" t="str">
        <f t="shared" si="32"/>
        <v>N</v>
      </c>
      <c r="AC168" s="13">
        <f t="shared" si="33"/>
        <v>103</v>
      </c>
      <c r="AD168" s="13" t="str">
        <f t="shared" si="34"/>
        <v/>
      </c>
      <c r="AE168" s="13" t="e">
        <f>IF(AND(VLOOKUP($T168,#REF!,2,0)=0,S168=""),"“错误请确认”",IF(VLOOKUP($T168,#REF!,2,0)=0,S168,VLOOKUP($T168,#REF!,2,0)))</f>
        <v>#REF!</v>
      </c>
      <c r="AF168" s="13" t="s">
        <v>818</v>
      </c>
      <c r="AG168" s="13" t="e">
        <f>IF(VLOOKUP(T168,#REF!,29,0)=0,VLOOKUP(T168,#REF!,23,0)&amp;RIGHT(S168,2),VLOOKUP(T168,#REF!,23,0)&amp;VLOOKUP(T168,#REF!,29,0))</f>
        <v>#REF!</v>
      </c>
      <c r="AH168" s="13" t="s">
        <v>50</v>
      </c>
      <c r="AI168" s="13" t="e">
        <f t="shared" si="35"/>
        <v>#REF!</v>
      </c>
    </row>
    <row r="169" ht="15" customHeight="1" spans="1:35">
      <c r="A169" s="21">
        <f t="shared" si="27"/>
        <v>168</v>
      </c>
      <c r="B169" s="22" t="s">
        <v>819</v>
      </c>
      <c r="C169" s="22" t="s">
        <v>45</v>
      </c>
      <c r="D169" s="22" t="s">
        <v>36</v>
      </c>
      <c r="E169" s="22" t="s">
        <v>820</v>
      </c>
      <c r="F169" s="22" t="s">
        <v>819</v>
      </c>
      <c r="G169" s="22" t="s">
        <v>819</v>
      </c>
      <c r="H169" s="22" t="s">
        <v>819</v>
      </c>
      <c r="I169" s="22" t="s">
        <v>819</v>
      </c>
      <c r="J169" s="22" t="s">
        <v>819</v>
      </c>
      <c r="K169" s="22" t="s">
        <v>124</v>
      </c>
      <c r="L169" s="22" t="s">
        <v>821</v>
      </c>
      <c r="M169" s="22" t="s">
        <v>822</v>
      </c>
      <c r="N169" s="22" t="e">
        <f>INDEX(#REF!,MATCH($K169,#REF!,0))</f>
        <v>#REF!</v>
      </c>
      <c r="O169" s="28"/>
      <c r="P169" s="25" t="str">
        <f t="shared" si="28"/>
        <v/>
      </c>
      <c r="Q169" s="26" t="s">
        <v>41</v>
      </c>
      <c r="R169" s="21"/>
      <c r="S169" s="21"/>
      <c r="T169" s="32" t="str">
        <f t="shared" si="29"/>
        <v>小学语文</v>
      </c>
      <c r="U169" s="32" t="str">
        <f>IFERROR(VLOOKUP(复审!T169,#REF!,2,FALSE),"无此科目")</f>
        <v>无此科目</v>
      </c>
      <c r="V169" s="21" t="str">
        <f t="shared" si="30"/>
        <v/>
      </c>
      <c r="W169" s="21">
        <f t="shared" si="24"/>
        <v>0</v>
      </c>
      <c r="X169" s="21">
        <f t="shared" si="25"/>
        <v>1</v>
      </c>
      <c r="Y169" s="21" t="str">
        <f t="shared" si="31"/>
        <v/>
      </c>
      <c r="Z16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69" s="13" t="str">
        <f t="shared" si="26"/>
        <v/>
      </c>
      <c r="AB169" s="13" t="str">
        <f t="shared" si="32"/>
        <v>N</v>
      </c>
      <c r="AC169" s="13">
        <f t="shared" si="33"/>
        <v>104</v>
      </c>
      <c r="AD169" s="13" t="str">
        <f t="shared" si="34"/>
        <v/>
      </c>
      <c r="AE169" s="13" t="e">
        <f>IF(AND(VLOOKUP($T169,#REF!,2,0)=0,S169=""),"“错误请确认”",IF(VLOOKUP($T169,#REF!,2,0)=0,S169,VLOOKUP($T169,#REF!,2,0)))</f>
        <v>#REF!</v>
      </c>
      <c r="AF169" s="13" t="s">
        <v>823</v>
      </c>
      <c r="AG169" s="13" t="e">
        <f>IF(VLOOKUP(T169,#REF!,29,0)=0,VLOOKUP(T169,#REF!,23,0)&amp;RIGHT(S169,2),VLOOKUP(T169,#REF!,23,0)&amp;VLOOKUP(T169,#REF!,29,0))</f>
        <v>#REF!</v>
      </c>
      <c r="AH169" s="13" t="s">
        <v>50</v>
      </c>
      <c r="AI169" s="13" t="e">
        <f t="shared" si="35"/>
        <v>#REF!</v>
      </c>
    </row>
    <row r="170" ht="15" customHeight="1" spans="1:35">
      <c r="A170" s="21">
        <f t="shared" si="27"/>
        <v>169</v>
      </c>
      <c r="B170" s="22" t="s">
        <v>824</v>
      </c>
      <c r="C170" s="22" t="s">
        <v>45</v>
      </c>
      <c r="D170" s="22" t="s">
        <v>36</v>
      </c>
      <c r="E170" s="22" t="s">
        <v>825</v>
      </c>
      <c r="F170" s="22" t="s">
        <v>824</v>
      </c>
      <c r="G170" s="22" t="s">
        <v>824</v>
      </c>
      <c r="H170" s="22" t="s">
        <v>824</v>
      </c>
      <c r="I170" s="22" t="s">
        <v>824</v>
      </c>
      <c r="J170" s="22" t="s">
        <v>824</v>
      </c>
      <c r="K170" s="22" t="s">
        <v>124</v>
      </c>
      <c r="L170" s="22" t="s">
        <v>826</v>
      </c>
      <c r="M170" s="22" t="s">
        <v>827</v>
      </c>
      <c r="N170" s="22" t="e">
        <f>INDEX(#REF!,MATCH($K170,#REF!,0))</f>
        <v>#REF!</v>
      </c>
      <c r="O170" s="28"/>
      <c r="P170" s="25" t="str">
        <f t="shared" si="28"/>
        <v>小学语文第2考场</v>
      </c>
      <c r="Q170" s="26" t="s">
        <v>41</v>
      </c>
      <c r="R170" s="21">
        <v>37</v>
      </c>
      <c r="S170" s="21" t="s">
        <v>150</v>
      </c>
      <c r="T170" s="32" t="str">
        <f t="shared" si="29"/>
        <v>小学语文</v>
      </c>
      <c r="U170" s="32" t="str">
        <f>IFERROR(VLOOKUP(复审!T170,#REF!,2,FALSE),"无此科目")</f>
        <v>无此科目</v>
      </c>
      <c r="V170" s="21" t="str">
        <f t="shared" si="30"/>
        <v>无此科目037</v>
      </c>
      <c r="W170" s="21">
        <f t="shared" si="24"/>
        <v>37</v>
      </c>
      <c r="X170" s="21">
        <f t="shared" si="25"/>
        <v>1</v>
      </c>
      <c r="Y170" s="21">
        <f t="shared" si="31"/>
        <v>1</v>
      </c>
      <c r="Z17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70" s="13" t="str">
        <f t="shared" si="26"/>
        <v/>
      </c>
      <c r="AB170" s="13" t="str">
        <f t="shared" si="32"/>
        <v>Y</v>
      </c>
      <c r="AC170" s="13" t="str">
        <f t="shared" si="33"/>
        <v/>
      </c>
      <c r="AD170" s="13">
        <f t="shared" si="34"/>
        <v>1</v>
      </c>
      <c r="AE170" s="13" t="e">
        <f>IF(AND(VLOOKUP($T170,#REF!,2,0)=0,S170=""),"“错误请确认”",IF(VLOOKUP($T170,#REF!,2,0)=0,S170,VLOOKUP($T170,#REF!,2,0)))</f>
        <v>#REF!</v>
      </c>
      <c r="AF170" s="13" t="s">
        <v>828</v>
      </c>
      <c r="AG170" s="13" t="e">
        <f>IF(VLOOKUP(T170,#REF!,29,0)=0,VLOOKUP(T170,#REF!,23,0)&amp;RIGHT(S170,2),VLOOKUP(T170,#REF!,23,0)&amp;VLOOKUP(T170,#REF!,29,0))</f>
        <v>#REF!</v>
      </c>
      <c r="AH170" s="13" t="s">
        <v>124</v>
      </c>
      <c r="AI170" s="13" t="e">
        <f t="shared" si="35"/>
        <v>#REF!</v>
      </c>
    </row>
    <row r="171" ht="15" customHeight="1" spans="1:35">
      <c r="A171" s="21">
        <f t="shared" si="27"/>
        <v>170</v>
      </c>
      <c r="B171" s="22" t="s">
        <v>829</v>
      </c>
      <c r="C171" s="22" t="s">
        <v>45</v>
      </c>
      <c r="D171" s="22" t="s">
        <v>36</v>
      </c>
      <c r="E171" s="22" t="s">
        <v>830</v>
      </c>
      <c r="F171" s="22" t="s">
        <v>829</v>
      </c>
      <c r="G171" s="22" t="s">
        <v>829</v>
      </c>
      <c r="H171" s="22" t="s">
        <v>829</v>
      </c>
      <c r="I171" s="22" t="s">
        <v>829</v>
      </c>
      <c r="J171" s="22" t="s">
        <v>829</v>
      </c>
      <c r="K171" s="22" t="s">
        <v>124</v>
      </c>
      <c r="L171" s="22" t="s">
        <v>831</v>
      </c>
      <c r="M171" s="22" t="s">
        <v>832</v>
      </c>
      <c r="N171" s="22" t="e">
        <f>INDEX(#REF!,MATCH($K171,#REF!,0))</f>
        <v>#REF!</v>
      </c>
      <c r="O171" s="28"/>
      <c r="P171" s="25" t="str">
        <f t="shared" si="28"/>
        <v/>
      </c>
      <c r="Q171" s="26" t="s">
        <v>41</v>
      </c>
      <c r="R171" s="21"/>
      <c r="S171" s="21"/>
      <c r="T171" s="32" t="str">
        <f t="shared" si="29"/>
        <v>小学语文</v>
      </c>
      <c r="U171" s="32" t="str">
        <f>IFERROR(VLOOKUP(复审!T171,#REF!,2,FALSE),"无此科目")</f>
        <v>无此科目</v>
      </c>
      <c r="V171" s="21" t="str">
        <f t="shared" si="30"/>
        <v/>
      </c>
      <c r="W171" s="21">
        <f t="shared" si="24"/>
        <v>0</v>
      </c>
      <c r="X171" s="21">
        <f t="shared" si="25"/>
        <v>1</v>
      </c>
      <c r="Y171" s="21" t="str">
        <f t="shared" si="31"/>
        <v/>
      </c>
      <c r="Z17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71" s="13" t="str">
        <f t="shared" si="26"/>
        <v/>
      </c>
      <c r="AB171" s="13" t="str">
        <f t="shared" si="32"/>
        <v>N</v>
      </c>
      <c r="AC171" s="13">
        <f t="shared" si="33"/>
        <v>105</v>
      </c>
      <c r="AD171" s="13" t="str">
        <f t="shared" si="34"/>
        <v/>
      </c>
      <c r="AE171" s="13" t="e">
        <f>IF(AND(VLOOKUP($T171,#REF!,2,0)=0,S171=""),"“错误请确认”",IF(VLOOKUP($T171,#REF!,2,0)=0,S171,VLOOKUP($T171,#REF!,2,0)))</f>
        <v>#REF!</v>
      </c>
      <c r="AF171" s="13" t="s">
        <v>833</v>
      </c>
      <c r="AG171" s="13" t="e">
        <f>IF(VLOOKUP(T171,#REF!,29,0)=0,VLOOKUP(T171,#REF!,23,0)&amp;RIGHT(S171,2),VLOOKUP(T171,#REF!,23,0)&amp;VLOOKUP(T171,#REF!,29,0))</f>
        <v>#REF!</v>
      </c>
      <c r="AH171" s="13" t="s">
        <v>50</v>
      </c>
      <c r="AI171" s="13" t="e">
        <f t="shared" si="35"/>
        <v>#REF!</v>
      </c>
    </row>
    <row r="172" ht="15" customHeight="1" spans="1:35">
      <c r="A172" s="21">
        <f t="shared" si="27"/>
        <v>171</v>
      </c>
      <c r="B172" s="22" t="s">
        <v>834</v>
      </c>
      <c r="C172" s="22" t="s">
        <v>45</v>
      </c>
      <c r="D172" s="22" t="s">
        <v>36</v>
      </c>
      <c r="E172" s="22" t="s">
        <v>835</v>
      </c>
      <c r="F172" s="22" t="s">
        <v>834</v>
      </c>
      <c r="G172" s="22" t="s">
        <v>834</v>
      </c>
      <c r="H172" s="22" t="s">
        <v>834</v>
      </c>
      <c r="I172" s="22" t="s">
        <v>834</v>
      </c>
      <c r="J172" s="22" t="s">
        <v>834</v>
      </c>
      <c r="K172" s="22" t="s">
        <v>124</v>
      </c>
      <c r="L172" s="22" t="s">
        <v>836</v>
      </c>
      <c r="M172" s="22" t="s">
        <v>836</v>
      </c>
      <c r="N172" s="22" t="e">
        <f>INDEX(#REF!,MATCH($K172,#REF!,0))</f>
        <v>#REF!</v>
      </c>
      <c r="O172" s="28"/>
      <c r="P172" s="25" t="str">
        <f t="shared" si="28"/>
        <v/>
      </c>
      <c r="Q172" s="26" t="s">
        <v>41</v>
      </c>
      <c r="R172" s="21"/>
      <c r="S172" s="21"/>
      <c r="T172" s="32" t="str">
        <f t="shared" si="29"/>
        <v>小学语文</v>
      </c>
      <c r="U172" s="32" t="str">
        <f>IFERROR(VLOOKUP(复审!T172,#REF!,2,FALSE),"无此科目")</f>
        <v>无此科目</v>
      </c>
      <c r="V172" s="21" t="str">
        <f t="shared" si="30"/>
        <v/>
      </c>
      <c r="W172" s="21">
        <f t="shared" si="24"/>
        <v>0</v>
      </c>
      <c r="X172" s="21">
        <f t="shared" si="25"/>
        <v>1</v>
      </c>
      <c r="Y172" s="21" t="str">
        <f t="shared" si="31"/>
        <v/>
      </c>
      <c r="Z17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72" s="13" t="str">
        <f t="shared" si="26"/>
        <v/>
      </c>
      <c r="AB172" s="13" t="str">
        <f t="shared" si="32"/>
        <v>N</v>
      </c>
      <c r="AC172" s="13">
        <f t="shared" si="33"/>
        <v>106</v>
      </c>
      <c r="AD172" s="13" t="str">
        <f t="shared" si="34"/>
        <v/>
      </c>
      <c r="AE172" s="13" t="e">
        <f>IF(AND(VLOOKUP($T172,#REF!,2,0)=0,S172=""),"“错误请确认”",IF(VLOOKUP($T172,#REF!,2,0)=0,S172,VLOOKUP($T172,#REF!,2,0)))</f>
        <v>#REF!</v>
      </c>
      <c r="AF172" s="13" t="s">
        <v>837</v>
      </c>
      <c r="AG172" s="13" t="e">
        <f>IF(VLOOKUP(T172,#REF!,29,0)=0,VLOOKUP(T172,#REF!,23,0)&amp;RIGHT(S172,2),VLOOKUP(T172,#REF!,23,0)&amp;VLOOKUP(T172,#REF!,29,0))</f>
        <v>#REF!</v>
      </c>
      <c r="AH172" s="13" t="s">
        <v>50</v>
      </c>
      <c r="AI172" s="13" t="e">
        <f t="shared" si="35"/>
        <v>#REF!</v>
      </c>
    </row>
    <row r="173" ht="15" customHeight="1" spans="1:35">
      <c r="A173" s="21">
        <f t="shared" si="27"/>
        <v>172</v>
      </c>
      <c r="B173" s="22" t="s">
        <v>838</v>
      </c>
      <c r="C173" s="22" t="s">
        <v>45</v>
      </c>
      <c r="D173" s="22" t="s">
        <v>36</v>
      </c>
      <c r="E173" s="22" t="s">
        <v>839</v>
      </c>
      <c r="F173" s="22" t="s">
        <v>838</v>
      </c>
      <c r="G173" s="22" t="s">
        <v>838</v>
      </c>
      <c r="H173" s="22" t="s">
        <v>838</v>
      </c>
      <c r="I173" s="22" t="s">
        <v>838</v>
      </c>
      <c r="J173" s="22" t="s">
        <v>838</v>
      </c>
      <c r="K173" s="22" t="s">
        <v>124</v>
      </c>
      <c r="L173" s="22" t="s">
        <v>840</v>
      </c>
      <c r="M173" s="22" t="s">
        <v>840</v>
      </c>
      <c r="N173" s="22" t="e">
        <f>INDEX(#REF!,MATCH($K173,#REF!,0))</f>
        <v>#REF!</v>
      </c>
      <c r="O173" s="35"/>
      <c r="P173" s="25" t="str">
        <f t="shared" si="28"/>
        <v/>
      </c>
      <c r="Q173" s="26" t="s">
        <v>41</v>
      </c>
      <c r="R173" s="21"/>
      <c r="S173" s="21"/>
      <c r="T173" s="32" t="str">
        <f t="shared" si="29"/>
        <v>小学语文</v>
      </c>
      <c r="U173" s="32" t="str">
        <f>IFERROR(VLOOKUP(复审!T173,#REF!,2,FALSE),"无此科目")</f>
        <v>无此科目</v>
      </c>
      <c r="V173" s="21" t="str">
        <f t="shared" si="30"/>
        <v/>
      </c>
      <c r="W173" s="21">
        <f t="shared" si="24"/>
        <v>0</v>
      </c>
      <c r="X173" s="21">
        <f t="shared" si="25"/>
        <v>1</v>
      </c>
      <c r="Y173" s="21" t="str">
        <f t="shared" si="31"/>
        <v/>
      </c>
      <c r="Z17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73" s="13" t="str">
        <f t="shared" si="26"/>
        <v/>
      </c>
      <c r="AB173" s="13" t="str">
        <f t="shared" si="32"/>
        <v>N</v>
      </c>
      <c r="AC173" s="13">
        <f t="shared" si="33"/>
        <v>107</v>
      </c>
      <c r="AD173" s="13" t="str">
        <f t="shared" si="34"/>
        <v/>
      </c>
      <c r="AE173" s="13" t="e">
        <f>IF(AND(VLOOKUP($T173,#REF!,2,0)=0,S173=""),"“错误请确认”",IF(VLOOKUP($T173,#REF!,2,0)=0,S173,VLOOKUP($T173,#REF!,2,0)))</f>
        <v>#REF!</v>
      </c>
      <c r="AF173" s="13" t="s">
        <v>841</v>
      </c>
      <c r="AG173" s="13" t="e">
        <f>IF(VLOOKUP(T173,#REF!,29,0)=0,VLOOKUP(T173,#REF!,23,0)&amp;RIGHT(S173,2),VLOOKUP(T173,#REF!,23,0)&amp;VLOOKUP(T173,#REF!,29,0))</f>
        <v>#REF!</v>
      </c>
      <c r="AH173" s="13" t="s">
        <v>50</v>
      </c>
      <c r="AI173" s="13" t="e">
        <f t="shared" si="35"/>
        <v>#REF!</v>
      </c>
    </row>
    <row r="174" ht="15" customHeight="1" spans="1:35">
      <c r="A174" s="21">
        <f t="shared" si="27"/>
        <v>173</v>
      </c>
      <c r="B174" s="22" t="s">
        <v>842</v>
      </c>
      <c r="C174" s="22" t="s">
        <v>35</v>
      </c>
      <c r="D174" s="22" t="s">
        <v>36</v>
      </c>
      <c r="E174" s="22" t="s">
        <v>843</v>
      </c>
      <c r="F174" s="22" t="s">
        <v>842</v>
      </c>
      <c r="G174" s="22" t="s">
        <v>842</v>
      </c>
      <c r="H174" s="22" t="s">
        <v>842</v>
      </c>
      <c r="I174" s="22" t="s">
        <v>842</v>
      </c>
      <c r="J174" s="22" t="s">
        <v>842</v>
      </c>
      <c r="K174" s="22" t="s">
        <v>124</v>
      </c>
      <c r="L174" s="22" t="s">
        <v>844</v>
      </c>
      <c r="M174" s="22" t="s">
        <v>845</v>
      </c>
      <c r="N174" s="22" t="e">
        <f>INDEX(#REF!,MATCH($K174,#REF!,0))</f>
        <v>#REF!</v>
      </c>
      <c r="O174" s="28"/>
      <c r="P174" s="25" t="str">
        <f t="shared" si="28"/>
        <v/>
      </c>
      <c r="Q174" s="26" t="s">
        <v>41</v>
      </c>
      <c r="R174" s="21"/>
      <c r="S174" s="21"/>
      <c r="T174" s="32" t="str">
        <f t="shared" si="29"/>
        <v>小学语文</v>
      </c>
      <c r="U174" s="32" t="str">
        <f>IFERROR(VLOOKUP(复审!T174,#REF!,2,FALSE),"无此科目")</f>
        <v>无此科目</v>
      </c>
      <c r="V174" s="21" t="str">
        <f t="shared" si="30"/>
        <v/>
      </c>
      <c r="W174" s="21">
        <f t="shared" si="24"/>
        <v>0</v>
      </c>
      <c r="X174" s="21">
        <f t="shared" si="25"/>
        <v>1</v>
      </c>
      <c r="Y174" s="21" t="str">
        <f t="shared" si="31"/>
        <v/>
      </c>
      <c r="Z17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74" s="13" t="str">
        <f t="shared" si="26"/>
        <v/>
      </c>
      <c r="AB174" s="13" t="str">
        <f t="shared" si="32"/>
        <v>N</v>
      </c>
      <c r="AC174" s="13">
        <f t="shared" si="33"/>
        <v>108</v>
      </c>
      <c r="AD174" s="13" t="str">
        <f t="shared" si="34"/>
        <v/>
      </c>
      <c r="AE174" s="13" t="e">
        <f>IF(AND(VLOOKUP($T174,#REF!,2,0)=0,S174=""),"“错误请确认”",IF(VLOOKUP($T174,#REF!,2,0)=0,S174,VLOOKUP($T174,#REF!,2,0)))</f>
        <v>#REF!</v>
      </c>
      <c r="AF174" s="13" t="s">
        <v>846</v>
      </c>
      <c r="AG174" s="13" t="e">
        <f>IF(VLOOKUP(T174,#REF!,29,0)=0,VLOOKUP(T174,#REF!,23,0)&amp;RIGHT(S174,2),VLOOKUP(T174,#REF!,23,0)&amp;VLOOKUP(T174,#REF!,29,0))</f>
        <v>#REF!</v>
      </c>
      <c r="AH174" s="13" t="s">
        <v>50</v>
      </c>
      <c r="AI174" s="13" t="e">
        <f t="shared" si="35"/>
        <v>#REF!</v>
      </c>
    </row>
    <row r="175" ht="15" customHeight="1" spans="1:35">
      <c r="A175" s="21">
        <f t="shared" si="27"/>
        <v>174</v>
      </c>
      <c r="B175" s="22" t="s">
        <v>847</v>
      </c>
      <c r="C175" s="22" t="s">
        <v>35</v>
      </c>
      <c r="D175" s="22" t="s">
        <v>36</v>
      </c>
      <c r="E175" s="22" t="s">
        <v>848</v>
      </c>
      <c r="F175" s="22" t="s">
        <v>847</v>
      </c>
      <c r="G175" s="22" t="s">
        <v>847</v>
      </c>
      <c r="H175" s="22" t="s">
        <v>847</v>
      </c>
      <c r="I175" s="22" t="s">
        <v>847</v>
      </c>
      <c r="J175" s="22" t="s">
        <v>847</v>
      </c>
      <c r="K175" s="22" t="s">
        <v>124</v>
      </c>
      <c r="L175" s="22" t="s">
        <v>849</v>
      </c>
      <c r="M175" s="22" t="s">
        <v>850</v>
      </c>
      <c r="N175" s="22" t="e">
        <f>INDEX(#REF!,MATCH($K175,#REF!,0))</f>
        <v>#REF!</v>
      </c>
      <c r="O175" s="28"/>
      <c r="P175" s="25" t="str">
        <f t="shared" si="28"/>
        <v/>
      </c>
      <c r="Q175" s="26" t="s">
        <v>41</v>
      </c>
      <c r="R175" s="21"/>
      <c r="S175" s="21"/>
      <c r="T175" s="32" t="str">
        <f t="shared" si="29"/>
        <v>小学语文</v>
      </c>
      <c r="U175" s="32" t="str">
        <f>IFERROR(VLOOKUP(复审!T175,#REF!,2,FALSE),"无此科目")</f>
        <v>无此科目</v>
      </c>
      <c r="V175" s="21" t="str">
        <f t="shared" si="30"/>
        <v/>
      </c>
      <c r="W175" s="21">
        <f t="shared" si="24"/>
        <v>0</v>
      </c>
      <c r="X175" s="21">
        <f t="shared" si="25"/>
        <v>1</v>
      </c>
      <c r="Y175" s="21" t="str">
        <f t="shared" si="31"/>
        <v/>
      </c>
      <c r="Z17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75" s="13" t="str">
        <f t="shared" si="26"/>
        <v/>
      </c>
      <c r="AB175" s="13" t="str">
        <f t="shared" si="32"/>
        <v>N</v>
      </c>
      <c r="AC175" s="13">
        <f t="shared" si="33"/>
        <v>109</v>
      </c>
      <c r="AD175" s="13" t="str">
        <f t="shared" si="34"/>
        <v/>
      </c>
      <c r="AE175" s="13" t="e">
        <f>IF(AND(VLOOKUP($T175,#REF!,2,0)=0,S175=""),"“错误请确认”",IF(VLOOKUP($T175,#REF!,2,0)=0,S175,VLOOKUP($T175,#REF!,2,0)))</f>
        <v>#REF!</v>
      </c>
      <c r="AF175" s="13" t="s">
        <v>851</v>
      </c>
      <c r="AG175" s="13" t="e">
        <f>IF(VLOOKUP(T175,#REF!,29,0)=0,VLOOKUP(T175,#REF!,23,0)&amp;RIGHT(S175,2),VLOOKUP(T175,#REF!,23,0)&amp;VLOOKUP(T175,#REF!,29,0))</f>
        <v>#REF!</v>
      </c>
      <c r="AH175" s="13" t="s">
        <v>50</v>
      </c>
      <c r="AI175" s="13" t="e">
        <f t="shared" si="35"/>
        <v>#REF!</v>
      </c>
    </row>
    <row r="176" ht="15" customHeight="1" spans="1:35">
      <c r="A176" s="21">
        <f t="shared" si="27"/>
        <v>175</v>
      </c>
      <c r="B176" s="22" t="s">
        <v>852</v>
      </c>
      <c r="C176" s="22" t="s">
        <v>45</v>
      </c>
      <c r="D176" s="22" t="s">
        <v>36</v>
      </c>
      <c r="E176" s="22" t="s">
        <v>853</v>
      </c>
      <c r="F176" s="22" t="s">
        <v>852</v>
      </c>
      <c r="G176" s="22" t="s">
        <v>852</v>
      </c>
      <c r="H176" s="22" t="s">
        <v>852</v>
      </c>
      <c r="I176" s="22" t="s">
        <v>852</v>
      </c>
      <c r="J176" s="22" t="s">
        <v>852</v>
      </c>
      <c r="K176" s="22" t="s">
        <v>124</v>
      </c>
      <c r="L176" s="22" t="s">
        <v>854</v>
      </c>
      <c r="M176" s="22" t="s">
        <v>854</v>
      </c>
      <c r="N176" s="22" t="e">
        <f>INDEX(#REF!,MATCH($K176,#REF!,0))</f>
        <v>#REF!</v>
      </c>
      <c r="O176" s="28"/>
      <c r="P176" s="25" t="str">
        <f t="shared" si="28"/>
        <v/>
      </c>
      <c r="Q176" s="26" t="s">
        <v>41</v>
      </c>
      <c r="R176" s="21"/>
      <c r="S176" s="21"/>
      <c r="T176" s="32" t="str">
        <f t="shared" si="29"/>
        <v>小学语文</v>
      </c>
      <c r="U176" s="32" t="str">
        <f>IFERROR(VLOOKUP(复审!T176,#REF!,2,FALSE),"无此科目")</f>
        <v>无此科目</v>
      </c>
      <c r="V176" s="21" t="str">
        <f t="shared" si="30"/>
        <v/>
      </c>
      <c r="W176" s="21">
        <f t="shared" si="24"/>
        <v>0</v>
      </c>
      <c r="X176" s="21">
        <f t="shared" si="25"/>
        <v>1</v>
      </c>
      <c r="Y176" s="21" t="str">
        <f t="shared" si="31"/>
        <v/>
      </c>
      <c r="Z17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76" s="13" t="str">
        <f t="shared" si="26"/>
        <v/>
      </c>
      <c r="AB176" s="13" t="str">
        <f t="shared" si="32"/>
        <v>N</v>
      </c>
      <c r="AC176" s="13">
        <f t="shared" si="33"/>
        <v>110</v>
      </c>
      <c r="AD176" s="13" t="str">
        <f t="shared" si="34"/>
        <v/>
      </c>
      <c r="AE176" s="13" t="e">
        <f>IF(AND(VLOOKUP($T176,#REF!,2,0)=0,S176=""),"“错误请确认”",IF(VLOOKUP($T176,#REF!,2,0)=0,S176,VLOOKUP($T176,#REF!,2,0)))</f>
        <v>#REF!</v>
      </c>
      <c r="AF176" s="13" t="s">
        <v>855</v>
      </c>
      <c r="AG176" s="13" t="e">
        <f>IF(VLOOKUP(T176,#REF!,29,0)=0,VLOOKUP(T176,#REF!,23,0)&amp;RIGHT(S176,2),VLOOKUP(T176,#REF!,23,0)&amp;VLOOKUP(T176,#REF!,29,0))</f>
        <v>#REF!</v>
      </c>
      <c r="AH176" s="13" t="s">
        <v>50</v>
      </c>
      <c r="AI176" s="13" t="e">
        <f t="shared" si="35"/>
        <v>#REF!</v>
      </c>
    </row>
    <row r="177" ht="15" customHeight="1" spans="1:35">
      <c r="A177" s="21">
        <f t="shared" si="27"/>
        <v>176</v>
      </c>
      <c r="B177" s="22" t="s">
        <v>856</v>
      </c>
      <c r="C177" s="22" t="s">
        <v>45</v>
      </c>
      <c r="D177" s="22" t="s">
        <v>36</v>
      </c>
      <c r="E177" s="22" t="s">
        <v>857</v>
      </c>
      <c r="F177" s="22" t="s">
        <v>856</v>
      </c>
      <c r="G177" s="22" t="s">
        <v>856</v>
      </c>
      <c r="H177" s="22" t="s">
        <v>856</v>
      </c>
      <c r="I177" s="22" t="s">
        <v>856</v>
      </c>
      <c r="J177" s="22" t="s">
        <v>856</v>
      </c>
      <c r="K177" s="22" t="s">
        <v>124</v>
      </c>
      <c r="L177" s="22" t="s">
        <v>858</v>
      </c>
      <c r="M177" s="22" t="s">
        <v>858</v>
      </c>
      <c r="N177" s="22" t="e">
        <f>INDEX(#REF!,MATCH($K177,#REF!,0))</f>
        <v>#REF!</v>
      </c>
      <c r="O177" s="28"/>
      <c r="P177" s="25" t="str">
        <f t="shared" si="28"/>
        <v>小学语文第10考场</v>
      </c>
      <c r="Q177" s="26" t="s">
        <v>41</v>
      </c>
      <c r="R177" s="21">
        <v>299</v>
      </c>
      <c r="S177" s="21" t="s">
        <v>126</v>
      </c>
      <c r="T177" s="32" t="str">
        <f t="shared" si="29"/>
        <v>小学语文</v>
      </c>
      <c r="U177" s="32" t="str">
        <f>IFERROR(VLOOKUP(复审!T177,#REF!,2,FALSE),"无此科目")</f>
        <v>无此科目</v>
      </c>
      <c r="V177" s="21" t="str">
        <f t="shared" si="30"/>
        <v>无此科目299</v>
      </c>
      <c r="W177" s="21">
        <f t="shared" si="24"/>
        <v>299</v>
      </c>
      <c r="X177" s="21">
        <f t="shared" si="25"/>
        <v>1</v>
      </c>
      <c r="Y177" s="21">
        <f t="shared" si="31"/>
        <v>1</v>
      </c>
      <c r="Z17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77" s="13" t="str">
        <f t="shared" si="26"/>
        <v/>
      </c>
      <c r="AB177" s="13" t="str">
        <f t="shared" si="32"/>
        <v>Y</v>
      </c>
      <c r="AC177" s="13" t="str">
        <f t="shared" si="33"/>
        <v/>
      </c>
      <c r="AD177" s="13">
        <f t="shared" si="34"/>
        <v>1</v>
      </c>
      <c r="AE177" s="13" t="e">
        <f>IF(AND(VLOOKUP($T177,#REF!,2,0)=0,S177=""),"“错误请确认”",IF(VLOOKUP($T177,#REF!,2,0)=0,S177,VLOOKUP($T177,#REF!,2,0)))</f>
        <v>#REF!</v>
      </c>
      <c r="AF177" s="13" t="s">
        <v>859</v>
      </c>
      <c r="AG177" s="13" t="e">
        <f>IF(VLOOKUP(T177,#REF!,29,0)=0,VLOOKUP(T177,#REF!,23,0)&amp;RIGHT(S177,2),VLOOKUP(T177,#REF!,23,0)&amp;VLOOKUP(T177,#REF!,29,0))</f>
        <v>#REF!</v>
      </c>
      <c r="AH177" s="13" t="s">
        <v>124</v>
      </c>
      <c r="AI177" s="13" t="e">
        <f t="shared" si="35"/>
        <v>#REF!</v>
      </c>
    </row>
    <row r="178" ht="15" customHeight="1" spans="1:35">
      <c r="A178" s="21">
        <f t="shared" si="27"/>
        <v>177</v>
      </c>
      <c r="B178" s="22" t="s">
        <v>860</v>
      </c>
      <c r="C178" s="22" t="s">
        <v>45</v>
      </c>
      <c r="D178" s="22" t="s">
        <v>36</v>
      </c>
      <c r="E178" s="22" t="s">
        <v>861</v>
      </c>
      <c r="F178" s="22" t="s">
        <v>860</v>
      </c>
      <c r="G178" s="22" t="s">
        <v>860</v>
      </c>
      <c r="H178" s="22" t="s">
        <v>860</v>
      </c>
      <c r="I178" s="22" t="s">
        <v>860</v>
      </c>
      <c r="J178" s="22" t="s">
        <v>860</v>
      </c>
      <c r="K178" s="22" t="s">
        <v>124</v>
      </c>
      <c r="L178" s="22" t="s">
        <v>862</v>
      </c>
      <c r="M178" s="22" t="s">
        <v>862</v>
      </c>
      <c r="N178" s="22" t="e">
        <f>INDEX(#REF!,MATCH($K178,#REF!,0))</f>
        <v>#REF!</v>
      </c>
      <c r="O178" s="28"/>
      <c r="P178" s="25" t="str">
        <f t="shared" si="28"/>
        <v/>
      </c>
      <c r="Q178" s="26" t="s">
        <v>41</v>
      </c>
      <c r="R178" s="21"/>
      <c r="S178" s="21"/>
      <c r="T178" s="32" t="str">
        <f t="shared" si="29"/>
        <v>小学语文</v>
      </c>
      <c r="U178" s="32" t="str">
        <f>IFERROR(VLOOKUP(复审!T178,#REF!,2,FALSE),"无此科目")</f>
        <v>无此科目</v>
      </c>
      <c r="V178" s="21" t="str">
        <f t="shared" si="30"/>
        <v/>
      </c>
      <c r="W178" s="21">
        <f t="shared" si="24"/>
        <v>0</v>
      </c>
      <c r="X178" s="21">
        <f t="shared" si="25"/>
        <v>1</v>
      </c>
      <c r="Y178" s="21" t="str">
        <f t="shared" si="31"/>
        <v/>
      </c>
      <c r="Z17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78" s="13" t="str">
        <f t="shared" si="26"/>
        <v/>
      </c>
      <c r="AB178" s="13" t="str">
        <f t="shared" si="32"/>
        <v>N</v>
      </c>
      <c r="AC178" s="13">
        <f t="shared" si="33"/>
        <v>111</v>
      </c>
      <c r="AD178" s="13" t="str">
        <f t="shared" si="34"/>
        <v/>
      </c>
      <c r="AE178" s="13" t="e">
        <f>IF(AND(VLOOKUP($T178,#REF!,2,0)=0,S178=""),"“错误请确认”",IF(VLOOKUP($T178,#REF!,2,0)=0,S178,VLOOKUP($T178,#REF!,2,0)))</f>
        <v>#REF!</v>
      </c>
      <c r="AF178" s="13" t="s">
        <v>863</v>
      </c>
      <c r="AG178" s="13" t="e">
        <f>IF(VLOOKUP(T178,#REF!,29,0)=0,VLOOKUP(T178,#REF!,23,0)&amp;RIGHT(S178,2),VLOOKUP(T178,#REF!,23,0)&amp;VLOOKUP(T178,#REF!,29,0))</f>
        <v>#REF!</v>
      </c>
      <c r="AH178" s="13" t="s">
        <v>50</v>
      </c>
      <c r="AI178" s="13" t="e">
        <f t="shared" si="35"/>
        <v>#REF!</v>
      </c>
    </row>
    <row r="179" s="8" customFormat="1" ht="15" customHeight="1" spans="1:35">
      <c r="A179" s="21">
        <f t="shared" si="27"/>
        <v>178</v>
      </c>
      <c r="B179" s="22" t="s">
        <v>864</v>
      </c>
      <c r="C179" s="22" t="s">
        <v>35</v>
      </c>
      <c r="D179" s="22" t="s">
        <v>36</v>
      </c>
      <c r="E179" s="22" t="s">
        <v>865</v>
      </c>
      <c r="F179" s="22" t="s">
        <v>864</v>
      </c>
      <c r="G179" s="22" t="s">
        <v>864</v>
      </c>
      <c r="H179" s="22" t="s">
        <v>864</v>
      </c>
      <c r="I179" s="22" t="s">
        <v>864</v>
      </c>
      <c r="J179" s="22" t="s">
        <v>864</v>
      </c>
      <c r="K179" s="22" t="s">
        <v>124</v>
      </c>
      <c r="L179" s="22" t="s">
        <v>866</v>
      </c>
      <c r="M179" s="22" t="s">
        <v>867</v>
      </c>
      <c r="N179" s="22" t="e">
        <f>INDEX(#REF!,MATCH($K179,#REF!,0))</f>
        <v>#REF!</v>
      </c>
      <c r="O179" s="28"/>
      <c r="P179" s="25" t="str">
        <f t="shared" si="28"/>
        <v/>
      </c>
      <c r="Q179" s="26" t="s">
        <v>41</v>
      </c>
      <c r="R179" s="21"/>
      <c r="S179" s="21"/>
      <c r="T179" s="32" t="str">
        <f t="shared" si="29"/>
        <v>小学语文</v>
      </c>
      <c r="U179" s="32" t="str">
        <f>IFERROR(VLOOKUP(复审!T179,#REF!,2,FALSE),"无此科目")</f>
        <v>无此科目</v>
      </c>
      <c r="V179" s="21" t="str">
        <f t="shared" si="30"/>
        <v/>
      </c>
      <c r="W179" s="21">
        <f t="shared" si="24"/>
        <v>0</v>
      </c>
      <c r="X179" s="21">
        <f t="shared" si="25"/>
        <v>1</v>
      </c>
      <c r="Y179" s="21" t="str">
        <f t="shared" si="31"/>
        <v/>
      </c>
      <c r="Z17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79" s="13" t="str">
        <f t="shared" si="26"/>
        <v/>
      </c>
      <c r="AB179" s="13" t="str">
        <f t="shared" si="32"/>
        <v>N</v>
      </c>
      <c r="AC179" s="13">
        <f t="shared" si="33"/>
        <v>112</v>
      </c>
      <c r="AD179" s="13" t="str">
        <f t="shared" si="34"/>
        <v/>
      </c>
      <c r="AE179" s="13" t="e">
        <f>IF(AND(VLOOKUP($T179,#REF!,2,0)=0,S179=""),"“错误请确认”",IF(VLOOKUP($T179,#REF!,2,0)=0,S179,VLOOKUP($T179,#REF!,2,0)))</f>
        <v>#REF!</v>
      </c>
      <c r="AF179" s="13" t="s">
        <v>868</v>
      </c>
      <c r="AG179" s="13" t="e">
        <f>IF(VLOOKUP(T179,#REF!,29,0)=0,VLOOKUP(T179,#REF!,23,0)&amp;RIGHT(S179,2),VLOOKUP(T179,#REF!,23,0)&amp;VLOOKUP(T179,#REF!,29,0))</f>
        <v>#REF!</v>
      </c>
      <c r="AH179" s="13" t="s">
        <v>50</v>
      </c>
      <c r="AI179" s="13" t="e">
        <f t="shared" si="35"/>
        <v>#REF!</v>
      </c>
    </row>
    <row r="180" ht="15" customHeight="1" spans="1:35">
      <c r="A180" s="21">
        <f t="shared" si="27"/>
        <v>179</v>
      </c>
      <c r="B180" s="22" t="s">
        <v>869</v>
      </c>
      <c r="C180" s="22" t="s">
        <v>45</v>
      </c>
      <c r="D180" s="22" t="s">
        <v>36</v>
      </c>
      <c r="E180" s="22" t="s">
        <v>870</v>
      </c>
      <c r="F180" s="22" t="s">
        <v>869</v>
      </c>
      <c r="G180" s="22" t="s">
        <v>869</v>
      </c>
      <c r="H180" s="22" t="s">
        <v>869</v>
      </c>
      <c r="I180" s="22" t="s">
        <v>869</v>
      </c>
      <c r="J180" s="22" t="s">
        <v>869</v>
      </c>
      <c r="K180" s="22" t="s">
        <v>124</v>
      </c>
      <c r="L180" s="22" t="s">
        <v>871</v>
      </c>
      <c r="M180" s="22" t="s">
        <v>692</v>
      </c>
      <c r="N180" s="22" t="e">
        <f>INDEX(#REF!,MATCH($K180,#REF!,0))</f>
        <v>#REF!</v>
      </c>
      <c r="O180" s="28"/>
      <c r="P180" s="25" t="str">
        <f t="shared" si="28"/>
        <v/>
      </c>
      <c r="Q180" s="26" t="s">
        <v>41</v>
      </c>
      <c r="R180" s="21"/>
      <c r="S180" s="21"/>
      <c r="T180" s="32" t="str">
        <f t="shared" si="29"/>
        <v>小学语文</v>
      </c>
      <c r="U180" s="32" t="str">
        <f>IFERROR(VLOOKUP(复审!T180,#REF!,2,FALSE),"无此科目")</f>
        <v>无此科目</v>
      </c>
      <c r="V180" s="21" t="str">
        <f t="shared" si="30"/>
        <v/>
      </c>
      <c r="W180" s="21">
        <f t="shared" si="24"/>
        <v>0</v>
      </c>
      <c r="X180" s="21">
        <f t="shared" si="25"/>
        <v>1</v>
      </c>
      <c r="Y180" s="21" t="str">
        <f t="shared" si="31"/>
        <v/>
      </c>
      <c r="Z18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80" s="13" t="str">
        <f t="shared" si="26"/>
        <v/>
      </c>
      <c r="AB180" s="13" t="str">
        <f t="shared" si="32"/>
        <v>N</v>
      </c>
      <c r="AC180" s="13">
        <f t="shared" si="33"/>
        <v>113</v>
      </c>
      <c r="AD180" s="13" t="str">
        <f t="shared" si="34"/>
        <v/>
      </c>
      <c r="AE180" s="13" t="e">
        <f>IF(AND(VLOOKUP($T180,#REF!,2,0)=0,S180=""),"“错误请确认”",IF(VLOOKUP($T180,#REF!,2,0)=0,S180,VLOOKUP($T180,#REF!,2,0)))</f>
        <v>#REF!</v>
      </c>
      <c r="AF180" s="13" t="s">
        <v>872</v>
      </c>
      <c r="AG180" s="13" t="e">
        <f>IF(VLOOKUP(T180,#REF!,29,0)=0,VLOOKUP(T180,#REF!,23,0)&amp;RIGHT(S180,2),VLOOKUP(T180,#REF!,23,0)&amp;VLOOKUP(T180,#REF!,29,0))</f>
        <v>#REF!</v>
      </c>
      <c r="AH180" s="13" t="s">
        <v>50</v>
      </c>
      <c r="AI180" s="13" t="e">
        <f t="shared" si="35"/>
        <v>#REF!</v>
      </c>
    </row>
    <row r="181" ht="15" customHeight="1" spans="1:35">
      <c r="A181" s="21">
        <f t="shared" si="27"/>
        <v>180</v>
      </c>
      <c r="B181" s="22" t="s">
        <v>873</v>
      </c>
      <c r="C181" s="22" t="s">
        <v>45</v>
      </c>
      <c r="D181" s="22" t="s">
        <v>36</v>
      </c>
      <c r="E181" s="22" t="s">
        <v>874</v>
      </c>
      <c r="F181" s="22" t="s">
        <v>873</v>
      </c>
      <c r="G181" s="22" t="s">
        <v>873</v>
      </c>
      <c r="H181" s="22" t="s">
        <v>873</v>
      </c>
      <c r="I181" s="22" t="s">
        <v>873</v>
      </c>
      <c r="J181" s="22" t="s">
        <v>873</v>
      </c>
      <c r="K181" s="22" t="s">
        <v>124</v>
      </c>
      <c r="L181" s="22" t="s">
        <v>875</v>
      </c>
      <c r="M181" s="22" t="s">
        <v>876</v>
      </c>
      <c r="N181" s="22" t="e">
        <f>INDEX(#REF!,MATCH($K181,#REF!,0))</f>
        <v>#REF!</v>
      </c>
      <c r="O181" s="28"/>
      <c r="P181" s="25" t="str">
        <f t="shared" si="28"/>
        <v/>
      </c>
      <c r="Q181" s="26" t="s">
        <v>41</v>
      </c>
      <c r="R181" s="21"/>
      <c r="S181" s="21"/>
      <c r="T181" s="32" t="str">
        <f t="shared" si="29"/>
        <v>小学语文</v>
      </c>
      <c r="U181" s="32" t="str">
        <f>IFERROR(VLOOKUP(复审!T181,#REF!,2,FALSE),"无此科目")</f>
        <v>无此科目</v>
      </c>
      <c r="V181" s="21" t="str">
        <f t="shared" si="30"/>
        <v/>
      </c>
      <c r="W181" s="21">
        <f t="shared" si="24"/>
        <v>0</v>
      </c>
      <c r="X181" s="21">
        <f t="shared" si="25"/>
        <v>1</v>
      </c>
      <c r="Y181" s="21" t="str">
        <f t="shared" si="31"/>
        <v/>
      </c>
      <c r="Z18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81" s="13" t="str">
        <f t="shared" si="26"/>
        <v/>
      </c>
      <c r="AB181" s="13" t="str">
        <f t="shared" si="32"/>
        <v>N</v>
      </c>
      <c r="AC181" s="13">
        <f t="shared" si="33"/>
        <v>114</v>
      </c>
      <c r="AD181" s="13" t="str">
        <f t="shared" si="34"/>
        <v/>
      </c>
      <c r="AE181" s="13" t="e">
        <f>IF(AND(VLOOKUP($T181,#REF!,2,0)=0,S181=""),"“错误请确认”",IF(VLOOKUP($T181,#REF!,2,0)=0,S181,VLOOKUP($T181,#REF!,2,0)))</f>
        <v>#REF!</v>
      </c>
      <c r="AF181" s="13" t="s">
        <v>877</v>
      </c>
      <c r="AG181" s="13" t="e">
        <f>IF(VLOOKUP(T181,#REF!,29,0)=0,VLOOKUP(T181,#REF!,23,0)&amp;RIGHT(S181,2),VLOOKUP(T181,#REF!,23,0)&amp;VLOOKUP(T181,#REF!,29,0))</f>
        <v>#REF!</v>
      </c>
      <c r="AH181" s="13" t="s">
        <v>50</v>
      </c>
      <c r="AI181" s="13" t="e">
        <f t="shared" si="35"/>
        <v>#REF!</v>
      </c>
    </row>
    <row r="182" ht="15" customHeight="1" spans="1:35">
      <c r="A182" s="21">
        <f t="shared" si="27"/>
        <v>181</v>
      </c>
      <c r="B182" s="22" t="s">
        <v>878</v>
      </c>
      <c r="C182" s="22" t="s">
        <v>35</v>
      </c>
      <c r="D182" s="22" t="s">
        <v>36</v>
      </c>
      <c r="E182" s="22" t="s">
        <v>879</v>
      </c>
      <c r="F182" s="22" t="s">
        <v>878</v>
      </c>
      <c r="G182" s="22" t="s">
        <v>878</v>
      </c>
      <c r="H182" s="22" t="s">
        <v>878</v>
      </c>
      <c r="I182" s="22" t="s">
        <v>878</v>
      </c>
      <c r="J182" s="22" t="s">
        <v>878</v>
      </c>
      <c r="K182" s="22" t="s">
        <v>124</v>
      </c>
      <c r="L182" s="22" t="s">
        <v>880</v>
      </c>
      <c r="M182" s="22" t="s">
        <v>881</v>
      </c>
      <c r="N182" s="22" t="e">
        <f>INDEX(#REF!,MATCH($K182,#REF!,0))</f>
        <v>#REF!</v>
      </c>
      <c r="O182" s="28"/>
      <c r="P182" s="25" t="str">
        <f t="shared" si="28"/>
        <v/>
      </c>
      <c r="Q182" s="26" t="s">
        <v>41</v>
      </c>
      <c r="R182" s="21"/>
      <c r="S182" s="21"/>
      <c r="T182" s="32" t="str">
        <f t="shared" si="29"/>
        <v>小学语文</v>
      </c>
      <c r="U182" s="32" t="str">
        <f>IFERROR(VLOOKUP(复审!T182,#REF!,2,FALSE),"无此科目")</f>
        <v>无此科目</v>
      </c>
      <c r="V182" s="21" t="str">
        <f t="shared" si="30"/>
        <v/>
      </c>
      <c r="W182" s="21">
        <f t="shared" si="24"/>
        <v>0</v>
      </c>
      <c r="X182" s="21">
        <f t="shared" si="25"/>
        <v>1</v>
      </c>
      <c r="Y182" s="21" t="str">
        <f t="shared" si="31"/>
        <v/>
      </c>
      <c r="Z18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82" s="13" t="str">
        <f t="shared" si="26"/>
        <v/>
      </c>
      <c r="AB182" s="13" t="str">
        <f t="shared" si="32"/>
        <v>N</v>
      </c>
      <c r="AC182" s="13">
        <f t="shared" si="33"/>
        <v>115</v>
      </c>
      <c r="AD182" s="13" t="str">
        <f t="shared" si="34"/>
        <v/>
      </c>
      <c r="AE182" s="13" t="e">
        <f>IF(AND(VLOOKUP($T182,#REF!,2,0)=0,S182=""),"“错误请确认”",IF(VLOOKUP($T182,#REF!,2,0)=0,S182,VLOOKUP($T182,#REF!,2,0)))</f>
        <v>#REF!</v>
      </c>
      <c r="AF182" s="13" t="s">
        <v>882</v>
      </c>
      <c r="AG182" s="13" t="e">
        <f>IF(VLOOKUP(T182,#REF!,29,0)=0,VLOOKUP(T182,#REF!,23,0)&amp;RIGHT(S182,2),VLOOKUP(T182,#REF!,23,0)&amp;VLOOKUP(T182,#REF!,29,0))</f>
        <v>#REF!</v>
      </c>
      <c r="AH182" s="13" t="s">
        <v>50</v>
      </c>
      <c r="AI182" s="13" t="e">
        <f t="shared" si="35"/>
        <v>#REF!</v>
      </c>
    </row>
    <row r="183" ht="15" customHeight="1" spans="1:35">
      <c r="A183" s="21">
        <f t="shared" si="27"/>
        <v>182</v>
      </c>
      <c r="B183" s="22" t="s">
        <v>883</v>
      </c>
      <c r="C183" s="22" t="s">
        <v>45</v>
      </c>
      <c r="D183" s="22" t="s">
        <v>36</v>
      </c>
      <c r="E183" s="22" t="s">
        <v>884</v>
      </c>
      <c r="F183" s="22" t="s">
        <v>883</v>
      </c>
      <c r="G183" s="22" t="s">
        <v>883</v>
      </c>
      <c r="H183" s="22" t="s">
        <v>883</v>
      </c>
      <c r="I183" s="22" t="s">
        <v>883</v>
      </c>
      <c r="J183" s="22" t="s">
        <v>883</v>
      </c>
      <c r="K183" s="22" t="s">
        <v>124</v>
      </c>
      <c r="L183" s="22" t="s">
        <v>885</v>
      </c>
      <c r="M183" s="22" t="s">
        <v>886</v>
      </c>
      <c r="N183" s="22" t="e">
        <f>INDEX(#REF!,MATCH($K183,#REF!,0))</f>
        <v>#REF!</v>
      </c>
      <c r="O183" s="28"/>
      <c r="P183" s="25" t="str">
        <f t="shared" si="28"/>
        <v>小学语文第5考场</v>
      </c>
      <c r="Q183" s="26" t="s">
        <v>41</v>
      </c>
      <c r="R183" s="21">
        <v>128</v>
      </c>
      <c r="S183" s="21" t="s">
        <v>126</v>
      </c>
      <c r="T183" s="32" t="str">
        <f t="shared" si="29"/>
        <v>小学语文</v>
      </c>
      <c r="U183" s="32" t="str">
        <f>IFERROR(VLOOKUP(复审!T183,#REF!,2,FALSE),"无此科目")</f>
        <v>无此科目</v>
      </c>
      <c r="V183" s="21" t="str">
        <f t="shared" si="30"/>
        <v>无此科目128</v>
      </c>
      <c r="W183" s="21">
        <f t="shared" si="24"/>
        <v>128</v>
      </c>
      <c r="X183" s="21">
        <f t="shared" si="25"/>
        <v>1</v>
      </c>
      <c r="Y183" s="21">
        <f t="shared" si="31"/>
        <v>1</v>
      </c>
      <c r="Z18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83" s="13" t="str">
        <f t="shared" si="26"/>
        <v/>
      </c>
      <c r="AB183" s="13" t="str">
        <f t="shared" si="32"/>
        <v>Y</v>
      </c>
      <c r="AC183" s="13" t="str">
        <f t="shared" si="33"/>
        <v/>
      </c>
      <c r="AD183" s="13">
        <f t="shared" si="34"/>
        <v>1</v>
      </c>
      <c r="AE183" s="13" t="e">
        <f>IF(AND(VLOOKUP($T183,#REF!,2,0)=0,S183=""),"“错误请确认”",IF(VLOOKUP($T183,#REF!,2,0)=0,S183,VLOOKUP($T183,#REF!,2,0)))</f>
        <v>#REF!</v>
      </c>
      <c r="AF183" s="13" t="s">
        <v>887</v>
      </c>
      <c r="AG183" s="13" t="e">
        <f>IF(VLOOKUP(T183,#REF!,29,0)=0,VLOOKUP(T183,#REF!,23,0)&amp;RIGHT(S183,2),VLOOKUP(T183,#REF!,23,0)&amp;VLOOKUP(T183,#REF!,29,0))</f>
        <v>#REF!</v>
      </c>
      <c r="AH183" s="13" t="s">
        <v>124</v>
      </c>
      <c r="AI183" s="13" t="e">
        <f t="shared" si="35"/>
        <v>#REF!</v>
      </c>
    </row>
    <row r="184" ht="15" customHeight="1" spans="1:35">
      <c r="A184" s="21">
        <f t="shared" si="27"/>
        <v>183</v>
      </c>
      <c r="B184" s="22" t="s">
        <v>888</v>
      </c>
      <c r="C184" s="22" t="s">
        <v>45</v>
      </c>
      <c r="D184" s="22" t="s">
        <v>889</v>
      </c>
      <c r="E184" s="22" t="s">
        <v>890</v>
      </c>
      <c r="F184" s="22" t="s">
        <v>888</v>
      </c>
      <c r="G184" s="22" t="s">
        <v>888</v>
      </c>
      <c r="H184" s="22" t="s">
        <v>888</v>
      </c>
      <c r="I184" s="22" t="s">
        <v>888</v>
      </c>
      <c r="J184" s="22" t="s">
        <v>888</v>
      </c>
      <c r="K184" s="22" t="s">
        <v>124</v>
      </c>
      <c r="L184" s="22" t="s">
        <v>891</v>
      </c>
      <c r="M184" s="22" t="s">
        <v>892</v>
      </c>
      <c r="N184" s="22" t="e">
        <f>INDEX(#REF!,MATCH($K184,#REF!,0))</f>
        <v>#REF!</v>
      </c>
      <c r="O184" s="28"/>
      <c r="P184" s="25" t="str">
        <f t="shared" si="28"/>
        <v/>
      </c>
      <c r="Q184" s="26" t="s">
        <v>41</v>
      </c>
      <c r="R184" s="21"/>
      <c r="S184" s="21"/>
      <c r="T184" s="32" t="str">
        <f t="shared" si="29"/>
        <v>小学语文</v>
      </c>
      <c r="U184" s="32" t="str">
        <f>IFERROR(VLOOKUP(复审!T184,#REF!,2,FALSE),"无此科目")</f>
        <v>无此科目</v>
      </c>
      <c r="V184" s="21" t="str">
        <f t="shared" si="30"/>
        <v/>
      </c>
      <c r="W184" s="21">
        <f t="shared" si="24"/>
        <v>0</v>
      </c>
      <c r="X184" s="21">
        <f t="shared" si="25"/>
        <v>1</v>
      </c>
      <c r="Y184" s="21" t="str">
        <f t="shared" si="31"/>
        <v/>
      </c>
      <c r="Z18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84" s="13" t="str">
        <f t="shared" si="26"/>
        <v/>
      </c>
      <c r="AB184" s="13" t="str">
        <f t="shared" si="32"/>
        <v>N</v>
      </c>
      <c r="AC184" s="13">
        <f t="shared" si="33"/>
        <v>116</v>
      </c>
      <c r="AD184" s="13" t="str">
        <f t="shared" si="34"/>
        <v/>
      </c>
      <c r="AE184" s="13" t="e">
        <f>IF(AND(VLOOKUP($T184,#REF!,2,0)=0,S184=""),"“错误请确认”",IF(VLOOKUP($T184,#REF!,2,0)=0,S184,VLOOKUP($T184,#REF!,2,0)))</f>
        <v>#REF!</v>
      </c>
      <c r="AF184" s="13" t="s">
        <v>893</v>
      </c>
      <c r="AG184" s="13" t="e">
        <f>IF(VLOOKUP(T184,#REF!,29,0)=0,VLOOKUP(T184,#REF!,23,0)&amp;RIGHT(S184,2),VLOOKUP(T184,#REF!,23,0)&amp;VLOOKUP(T184,#REF!,29,0))</f>
        <v>#REF!</v>
      </c>
      <c r="AH184" s="13" t="s">
        <v>50</v>
      </c>
      <c r="AI184" s="13" t="e">
        <f t="shared" si="35"/>
        <v>#REF!</v>
      </c>
    </row>
    <row r="185" ht="15" customHeight="1" spans="1:35">
      <c r="A185" s="21">
        <f t="shared" si="27"/>
        <v>184</v>
      </c>
      <c r="B185" s="22" t="s">
        <v>894</v>
      </c>
      <c r="C185" s="22" t="s">
        <v>45</v>
      </c>
      <c r="D185" s="22" t="s">
        <v>36</v>
      </c>
      <c r="E185" s="22" t="s">
        <v>895</v>
      </c>
      <c r="F185" s="22" t="s">
        <v>894</v>
      </c>
      <c r="G185" s="22" t="s">
        <v>894</v>
      </c>
      <c r="H185" s="22" t="s">
        <v>894</v>
      </c>
      <c r="I185" s="22" t="s">
        <v>894</v>
      </c>
      <c r="J185" s="22" t="s">
        <v>894</v>
      </c>
      <c r="K185" s="22" t="s">
        <v>124</v>
      </c>
      <c r="L185" s="22" t="s">
        <v>896</v>
      </c>
      <c r="M185" s="22" t="s">
        <v>897</v>
      </c>
      <c r="N185" s="22" t="e">
        <f>INDEX(#REF!,MATCH($K185,#REF!,0))</f>
        <v>#REF!</v>
      </c>
      <c r="O185" s="28"/>
      <c r="P185" s="25" t="str">
        <f t="shared" si="28"/>
        <v/>
      </c>
      <c r="Q185" s="26" t="s">
        <v>41</v>
      </c>
      <c r="R185" s="21"/>
      <c r="S185" s="21"/>
      <c r="T185" s="32" t="str">
        <f t="shared" si="29"/>
        <v>小学语文</v>
      </c>
      <c r="U185" s="32" t="str">
        <f>IFERROR(VLOOKUP(复审!T185,#REF!,2,FALSE),"无此科目")</f>
        <v>无此科目</v>
      </c>
      <c r="V185" s="21" t="str">
        <f t="shared" si="30"/>
        <v/>
      </c>
      <c r="W185" s="21">
        <f t="shared" si="24"/>
        <v>0</v>
      </c>
      <c r="X185" s="21">
        <f t="shared" si="25"/>
        <v>1</v>
      </c>
      <c r="Y185" s="21" t="str">
        <f t="shared" si="31"/>
        <v/>
      </c>
      <c r="Z18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85" s="13" t="str">
        <f t="shared" si="26"/>
        <v/>
      </c>
      <c r="AB185" s="13" t="str">
        <f t="shared" si="32"/>
        <v>N</v>
      </c>
      <c r="AC185" s="13">
        <f t="shared" si="33"/>
        <v>117</v>
      </c>
      <c r="AD185" s="13" t="str">
        <f t="shared" si="34"/>
        <v/>
      </c>
      <c r="AE185" s="13" t="e">
        <f>IF(AND(VLOOKUP($T185,#REF!,2,0)=0,S185=""),"“错误请确认”",IF(VLOOKUP($T185,#REF!,2,0)=0,S185,VLOOKUP($T185,#REF!,2,0)))</f>
        <v>#REF!</v>
      </c>
      <c r="AF185" s="13" t="s">
        <v>898</v>
      </c>
      <c r="AG185" s="13" t="e">
        <f>IF(VLOOKUP(T185,#REF!,29,0)=0,VLOOKUP(T185,#REF!,23,0)&amp;RIGHT(S185,2),VLOOKUP(T185,#REF!,23,0)&amp;VLOOKUP(T185,#REF!,29,0))</f>
        <v>#REF!</v>
      </c>
      <c r="AH185" s="13" t="s">
        <v>50</v>
      </c>
      <c r="AI185" s="13" t="e">
        <f t="shared" si="35"/>
        <v>#REF!</v>
      </c>
    </row>
    <row r="186" ht="15" customHeight="1" spans="1:35">
      <c r="A186" s="21">
        <f t="shared" si="27"/>
        <v>185</v>
      </c>
      <c r="B186" s="22" t="s">
        <v>899</v>
      </c>
      <c r="C186" s="22" t="s">
        <v>45</v>
      </c>
      <c r="D186" s="22" t="s">
        <v>36</v>
      </c>
      <c r="E186" s="22" t="s">
        <v>900</v>
      </c>
      <c r="F186" s="22" t="s">
        <v>899</v>
      </c>
      <c r="G186" s="22" t="s">
        <v>899</v>
      </c>
      <c r="H186" s="22" t="s">
        <v>899</v>
      </c>
      <c r="I186" s="22" t="s">
        <v>899</v>
      </c>
      <c r="J186" s="22" t="s">
        <v>899</v>
      </c>
      <c r="K186" s="22" t="s">
        <v>124</v>
      </c>
      <c r="L186" s="22" t="s">
        <v>901</v>
      </c>
      <c r="M186" s="22" t="s">
        <v>901</v>
      </c>
      <c r="N186" s="22" t="e">
        <f>INDEX(#REF!,MATCH($K186,#REF!,0))</f>
        <v>#REF!</v>
      </c>
      <c r="O186" s="28"/>
      <c r="P186" s="25" t="str">
        <f t="shared" si="28"/>
        <v/>
      </c>
      <c r="Q186" s="26" t="s">
        <v>41</v>
      </c>
      <c r="R186" s="21"/>
      <c r="S186" s="21"/>
      <c r="T186" s="32" t="str">
        <f t="shared" si="29"/>
        <v>小学语文</v>
      </c>
      <c r="U186" s="32" t="str">
        <f>IFERROR(VLOOKUP(复审!T186,#REF!,2,FALSE),"无此科目")</f>
        <v>无此科目</v>
      </c>
      <c r="V186" s="21" t="str">
        <f t="shared" si="30"/>
        <v/>
      </c>
      <c r="W186" s="21">
        <f t="shared" si="24"/>
        <v>0</v>
      </c>
      <c r="X186" s="21">
        <f t="shared" si="25"/>
        <v>1</v>
      </c>
      <c r="Y186" s="21" t="str">
        <f t="shared" si="31"/>
        <v/>
      </c>
      <c r="Z18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86" s="13" t="str">
        <f t="shared" si="26"/>
        <v/>
      </c>
      <c r="AB186" s="13" t="str">
        <f t="shared" si="32"/>
        <v>N</v>
      </c>
      <c r="AC186" s="13">
        <f t="shared" si="33"/>
        <v>118</v>
      </c>
      <c r="AD186" s="13" t="str">
        <f t="shared" si="34"/>
        <v/>
      </c>
      <c r="AE186" s="13" t="e">
        <f>IF(AND(VLOOKUP($T186,#REF!,2,0)=0,S186=""),"“错误请确认”",IF(VLOOKUP($T186,#REF!,2,0)=0,S186,VLOOKUP($T186,#REF!,2,0)))</f>
        <v>#REF!</v>
      </c>
      <c r="AF186" s="13" t="s">
        <v>902</v>
      </c>
      <c r="AG186" s="13" t="e">
        <f>IF(VLOOKUP(T186,#REF!,29,0)=0,VLOOKUP(T186,#REF!,23,0)&amp;RIGHT(S186,2),VLOOKUP(T186,#REF!,23,0)&amp;VLOOKUP(T186,#REF!,29,0))</f>
        <v>#REF!</v>
      </c>
      <c r="AH186" s="13" t="s">
        <v>50</v>
      </c>
      <c r="AI186" s="13" t="e">
        <f t="shared" si="35"/>
        <v>#REF!</v>
      </c>
    </row>
    <row r="187" ht="15" customHeight="1" spans="1:35">
      <c r="A187" s="21">
        <f t="shared" si="27"/>
        <v>186</v>
      </c>
      <c r="B187" s="22" t="s">
        <v>903</v>
      </c>
      <c r="C187" s="22" t="s">
        <v>45</v>
      </c>
      <c r="D187" s="22" t="s">
        <v>36</v>
      </c>
      <c r="E187" s="22" t="s">
        <v>904</v>
      </c>
      <c r="F187" s="22" t="s">
        <v>903</v>
      </c>
      <c r="G187" s="22" t="s">
        <v>903</v>
      </c>
      <c r="H187" s="22" t="s">
        <v>903</v>
      </c>
      <c r="I187" s="22" t="s">
        <v>903</v>
      </c>
      <c r="J187" s="22" t="s">
        <v>903</v>
      </c>
      <c r="K187" s="22" t="s">
        <v>124</v>
      </c>
      <c r="L187" s="22" t="s">
        <v>905</v>
      </c>
      <c r="M187" s="22" t="s">
        <v>906</v>
      </c>
      <c r="N187" s="22" t="e">
        <f>INDEX(#REF!,MATCH($K187,#REF!,0))</f>
        <v>#REF!</v>
      </c>
      <c r="O187" s="28"/>
      <c r="P187" s="25" t="str">
        <f t="shared" si="28"/>
        <v>小学语文第11考场</v>
      </c>
      <c r="Q187" s="26" t="s">
        <v>41</v>
      </c>
      <c r="R187" s="21">
        <v>308</v>
      </c>
      <c r="S187" s="21" t="s">
        <v>210</v>
      </c>
      <c r="T187" s="32" t="str">
        <f t="shared" si="29"/>
        <v>小学语文</v>
      </c>
      <c r="U187" s="32" t="str">
        <f>IFERROR(VLOOKUP(复审!T187,#REF!,2,FALSE),"无此科目")</f>
        <v>无此科目</v>
      </c>
      <c r="V187" s="21" t="str">
        <f t="shared" si="30"/>
        <v>无此科目308</v>
      </c>
      <c r="W187" s="21">
        <f t="shared" si="24"/>
        <v>308</v>
      </c>
      <c r="X187" s="21">
        <f t="shared" si="25"/>
        <v>1</v>
      </c>
      <c r="Y187" s="21">
        <f t="shared" si="31"/>
        <v>1</v>
      </c>
      <c r="Z18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87" s="13" t="str">
        <f t="shared" si="26"/>
        <v/>
      </c>
      <c r="AB187" s="13" t="str">
        <f t="shared" si="32"/>
        <v>Y</v>
      </c>
      <c r="AC187" s="13" t="str">
        <f t="shared" si="33"/>
        <v/>
      </c>
      <c r="AD187" s="13">
        <f t="shared" si="34"/>
        <v>1</v>
      </c>
      <c r="AE187" s="13" t="e">
        <f>IF(AND(VLOOKUP($T187,#REF!,2,0)=0,S187=""),"“错误请确认”",IF(VLOOKUP($T187,#REF!,2,0)=0,S187,VLOOKUP($T187,#REF!,2,0)))</f>
        <v>#REF!</v>
      </c>
      <c r="AF187" s="13" t="s">
        <v>907</v>
      </c>
      <c r="AG187" s="13" t="e">
        <f>IF(VLOOKUP(T187,#REF!,29,0)=0,VLOOKUP(T187,#REF!,23,0)&amp;RIGHT(S187,2),VLOOKUP(T187,#REF!,23,0)&amp;VLOOKUP(T187,#REF!,29,0))</f>
        <v>#REF!</v>
      </c>
      <c r="AH187" s="13" t="s">
        <v>124</v>
      </c>
      <c r="AI187" s="13" t="e">
        <f t="shared" si="35"/>
        <v>#REF!</v>
      </c>
    </row>
    <row r="188" ht="15" customHeight="1" spans="1:35">
      <c r="A188" s="21">
        <f t="shared" si="27"/>
        <v>187</v>
      </c>
      <c r="B188" s="22" t="s">
        <v>908</v>
      </c>
      <c r="C188" s="22" t="s">
        <v>45</v>
      </c>
      <c r="D188" s="22" t="s">
        <v>36</v>
      </c>
      <c r="E188" s="22" t="s">
        <v>909</v>
      </c>
      <c r="F188" s="22" t="s">
        <v>908</v>
      </c>
      <c r="G188" s="22" t="s">
        <v>908</v>
      </c>
      <c r="H188" s="22" t="s">
        <v>908</v>
      </c>
      <c r="I188" s="22" t="s">
        <v>908</v>
      </c>
      <c r="J188" s="22" t="s">
        <v>908</v>
      </c>
      <c r="K188" s="22" t="s">
        <v>124</v>
      </c>
      <c r="L188" s="22" t="s">
        <v>910</v>
      </c>
      <c r="M188" s="22" t="s">
        <v>91</v>
      </c>
      <c r="N188" s="22" t="e">
        <f>INDEX(#REF!,MATCH($K188,#REF!,0))</f>
        <v>#REF!</v>
      </c>
      <c r="O188" s="28"/>
      <c r="P188" s="25" t="str">
        <f t="shared" si="28"/>
        <v>小学语文第11考场</v>
      </c>
      <c r="Q188" s="26" t="s">
        <v>41</v>
      </c>
      <c r="R188" s="21">
        <v>317</v>
      </c>
      <c r="S188" s="21" t="s">
        <v>200</v>
      </c>
      <c r="T188" s="32" t="str">
        <f t="shared" si="29"/>
        <v>小学语文</v>
      </c>
      <c r="U188" s="32" t="str">
        <f>IFERROR(VLOOKUP(复审!T188,#REF!,2,FALSE),"无此科目")</f>
        <v>无此科目</v>
      </c>
      <c r="V188" s="21" t="str">
        <f t="shared" si="30"/>
        <v>无此科目317</v>
      </c>
      <c r="W188" s="21">
        <f t="shared" si="24"/>
        <v>317</v>
      </c>
      <c r="X188" s="21">
        <f t="shared" si="25"/>
        <v>1</v>
      </c>
      <c r="Y188" s="21">
        <f t="shared" si="31"/>
        <v>1</v>
      </c>
      <c r="Z18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88" s="13" t="str">
        <f t="shared" si="26"/>
        <v/>
      </c>
      <c r="AB188" s="13" t="str">
        <f t="shared" si="32"/>
        <v>Y</v>
      </c>
      <c r="AC188" s="13" t="str">
        <f t="shared" si="33"/>
        <v/>
      </c>
      <c r="AD188" s="13">
        <f t="shared" si="34"/>
        <v>1</v>
      </c>
      <c r="AE188" s="13" t="e">
        <f>IF(AND(VLOOKUP($T188,#REF!,2,0)=0,S188=""),"“错误请确认”",IF(VLOOKUP($T188,#REF!,2,0)=0,S188,VLOOKUP($T188,#REF!,2,0)))</f>
        <v>#REF!</v>
      </c>
      <c r="AF188" s="13" t="s">
        <v>911</v>
      </c>
      <c r="AG188" s="13" t="e">
        <f>IF(VLOOKUP(T188,#REF!,29,0)=0,VLOOKUP(T188,#REF!,23,0)&amp;RIGHT(S188,2),VLOOKUP(T188,#REF!,23,0)&amp;VLOOKUP(T188,#REF!,29,0))</f>
        <v>#REF!</v>
      </c>
      <c r="AH188" s="13" t="s">
        <v>912</v>
      </c>
      <c r="AI188" s="13" t="e">
        <f t="shared" si="35"/>
        <v>#REF!</v>
      </c>
    </row>
    <row r="189" ht="15" customHeight="1" spans="1:35">
      <c r="A189" s="21">
        <f t="shared" si="27"/>
        <v>188</v>
      </c>
      <c r="B189" s="22" t="s">
        <v>913</v>
      </c>
      <c r="C189" s="22" t="s">
        <v>35</v>
      </c>
      <c r="D189" s="22" t="s">
        <v>36</v>
      </c>
      <c r="E189" s="22" t="s">
        <v>914</v>
      </c>
      <c r="F189" s="22" t="s">
        <v>913</v>
      </c>
      <c r="G189" s="22" t="s">
        <v>913</v>
      </c>
      <c r="H189" s="22" t="s">
        <v>913</v>
      </c>
      <c r="I189" s="22" t="s">
        <v>913</v>
      </c>
      <c r="J189" s="22" t="s">
        <v>913</v>
      </c>
      <c r="K189" s="22" t="s">
        <v>124</v>
      </c>
      <c r="L189" s="22" t="s">
        <v>915</v>
      </c>
      <c r="M189" s="22" t="s">
        <v>91</v>
      </c>
      <c r="N189" s="22" t="e">
        <f>INDEX(#REF!,MATCH($K189,#REF!,0))</f>
        <v>#REF!</v>
      </c>
      <c r="O189" s="28"/>
      <c r="P189" s="25" t="str">
        <f t="shared" si="28"/>
        <v/>
      </c>
      <c r="Q189" s="26" t="s">
        <v>41</v>
      </c>
      <c r="R189" s="21"/>
      <c r="S189" s="21"/>
      <c r="T189" s="32" t="str">
        <f t="shared" si="29"/>
        <v>小学语文</v>
      </c>
      <c r="U189" s="32" t="str">
        <f>IFERROR(VLOOKUP(复审!T189,#REF!,2,FALSE),"无此科目")</f>
        <v>无此科目</v>
      </c>
      <c r="V189" s="21" t="str">
        <f t="shared" si="30"/>
        <v/>
      </c>
      <c r="W189" s="21">
        <f t="shared" si="24"/>
        <v>0</v>
      </c>
      <c r="X189" s="21">
        <f t="shared" si="25"/>
        <v>1</v>
      </c>
      <c r="Y189" s="21" t="str">
        <f t="shared" si="31"/>
        <v/>
      </c>
      <c r="Z18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89" s="13" t="str">
        <f t="shared" si="26"/>
        <v/>
      </c>
      <c r="AB189" s="13" t="str">
        <f t="shared" si="32"/>
        <v>N</v>
      </c>
      <c r="AC189" s="13">
        <f t="shared" si="33"/>
        <v>119</v>
      </c>
      <c r="AD189" s="13" t="str">
        <f t="shared" si="34"/>
        <v/>
      </c>
      <c r="AE189" s="13" t="e">
        <f>IF(AND(VLOOKUP($T189,#REF!,2,0)=0,S189=""),"“错误请确认”",IF(VLOOKUP($T189,#REF!,2,0)=0,S189,VLOOKUP($T189,#REF!,2,0)))</f>
        <v>#REF!</v>
      </c>
      <c r="AF189" s="13" t="s">
        <v>916</v>
      </c>
      <c r="AG189" s="13" t="e">
        <f>IF(VLOOKUP(T189,#REF!,29,0)=0,VLOOKUP(T189,#REF!,23,0)&amp;RIGHT(S189,2),VLOOKUP(T189,#REF!,23,0)&amp;VLOOKUP(T189,#REF!,29,0))</f>
        <v>#REF!</v>
      </c>
      <c r="AH189" s="13" t="s">
        <v>50</v>
      </c>
      <c r="AI189" s="13" t="e">
        <f t="shared" si="35"/>
        <v>#REF!</v>
      </c>
    </row>
    <row r="190" ht="15" customHeight="1" spans="1:35">
      <c r="A190" s="21">
        <f t="shared" si="27"/>
        <v>189</v>
      </c>
      <c r="B190" s="22" t="s">
        <v>917</v>
      </c>
      <c r="C190" s="22" t="s">
        <v>45</v>
      </c>
      <c r="D190" s="22" t="s">
        <v>36</v>
      </c>
      <c r="E190" s="22" t="s">
        <v>918</v>
      </c>
      <c r="F190" s="22" t="s">
        <v>917</v>
      </c>
      <c r="G190" s="22" t="s">
        <v>917</v>
      </c>
      <c r="H190" s="22" t="s">
        <v>917</v>
      </c>
      <c r="I190" s="22" t="s">
        <v>917</v>
      </c>
      <c r="J190" s="22" t="s">
        <v>917</v>
      </c>
      <c r="K190" s="22" t="s">
        <v>124</v>
      </c>
      <c r="L190" s="22" t="s">
        <v>919</v>
      </c>
      <c r="M190" s="22" t="s">
        <v>920</v>
      </c>
      <c r="N190" s="22" t="e">
        <f>INDEX(#REF!,MATCH($K190,#REF!,0))</f>
        <v>#REF!</v>
      </c>
      <c r="O190" s="28"/>
      <c r="P190" s="25" t="str">
        <f t="shared" si="28"/>
        <v>小学语文第13考场</v>
      </c>
      <c r="Q190" s="26" t="s">
        <v>41</v>
      </c>
      <c r="R190" s="21">
        <v>384</v>
      </c>
      <c r="S190" s="21" t="s">
        <v>200</v>
      </c>
      <c r="T190" s="32" t="str">
        <f t="shared" si="29"/>
        <v>小学语文</v>
      </c>
      <c r="U190" s="32" t="str">
        <f>IFERROR(VLOOKUP(复审!T190,#REF!,2,FALSE),"无此科目")</f>
        <v>无此科目</v>
      </c>
      <c r="V190" s="21" t="str">
        <f t="shared" si="30"/>
        <v>无此科目384</v>
      </c>
      <c r="W190" s="21">
        <f t="shared" si="24"/>
        <v>384</v>
      </c>
      <c r="X190" s="21">
        <f t="shared" si="25"/>
        <v>1</v>
      </c>
      <c r="Y190" s="21">
        <f t="shared" si="31"/>
        <v>1</v>
      </c>
      <c r="Z19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90" s="13" t="str">
        <f t="shared" si="26"/>
        <v/>
      </c>
      <c r="AB190" s="13" t="str">
        <f t="shared" si="32"/>
        <v>Y</v>
      </c>
      <c r="AC190" s="13" t="str">
        <f t="shared" si="33"/>
        <v/>
      </c>
      <c r="AD190" s="13">
        <f t="shared" si="34"/>
        <v>1</v>
      </c>
      <c r="AE190" s="13" t="e">
        <f>IF(AND(VLOOKUP($T190,#REF!,2,0)=0,S190=""),"“错误请确认”",IF(VLOOKUP($T190,#REF!,2,0)=0,S190,VLOOKUP($T190,#REF!,2,0)))</f>
        <v>#REF!</v>
      </c>
      <c r="AF190" s="13" t="s">
        <v>921</v>
      </c>
      <c r="AG190" s="13" t="e">
        <f>IF(VLOOKUP(T190,#REF!,29,0)=0,VLOOKUP(T190,#REF!,23,0)&amp;RIGHT(S190,2),VLOOKUP(T190,#REF!,23,0)&amp;VLOOKUP(T190,#REF!,29,0))</f>
        <v>#REF!</v>
      </c>
      <c r="AH190" s="13" t="s">
        <v>124</v>
      </c>
      <c r="AI190" s="13" t="e">
        <f t="shared" si="35"/>
        <v>#REF!</v>
      </c>
    </row>
    <row r="191" ht="15" customHeight="1" spans="1:35">
      <c r="A191" s="21">
        <f t="shared" si="27"/>
        <v>190</v>
      </c>
      <c r="B191" s="22" t="s">
        <v>922</v>
      </c>
      <c r="C191" s="22" t="s">
        <v>35</v>
      </c>
      <c r="D191" s="22" t="s">
        <v>36</v>
      </c>
      <c r="E191" s="22" t="s">
        <v>923</v>
      </c>
      <c r="F191" s="22" t="s">
        <v>922</v>
      </c>
      <c r="G191" s="22" t="s">
        <v>922</v>
      </c>
      <c r="H191" s="22" t="s">
        <v>922</v>
      </c>
      <c r="I191" s="22" t="s">
        <v>922</v>
      </c>
      <c r="J191" s="22" t="s">
        <v>922</v>
      </c>
      <c r="K191" s="22" t="s">
        <v>124</v>
      </c>
      <c r="L191" s="22" t="s">
        <v>924</v>
      </c>
      <c r="M191" s="22" t="s">
        <v>91</v>
      </c>
      <c r="N191" s="22" t="e">
        <f>INDEX(#REF!,MATCH($K191,#REF!,0))</f>
        <v>#REF!</v>
      </c>
      <c r="O191" s="28"/>
      <c r="P191" s="25" t="str">
        <f t="shared" si="28"/>
        <v/>
      </c>
      <c r="Q191" s="26" t="s">
        <v>41</v>
      </c>
      <c r="R191" s="21"/>
      <c r="S191" s="21"/>
      <c r="T191" s="32" t="str">
        <f t="shared" si="29"/>
        <v>小学语文</v>
      </c>
      <c r="U191" s="32" t="str">
        <f>IFERROR(VLOOKUP(复审!T191,#REF!,2,FALSE),"无此科目")</f>
        <v>无此科目</v>
      </c>
      <c r="V191" s="21" t="str">
        <f t="shared" si="30"/>
        <v/>
      </c>
      <c r="W191" s="21">
        <f t="shared" si="24"/>
        <v>0</v>
      </c>
      <c r="X191" s="21">
        <f t="shared" si="25"/>
        <v>1</v>
      </c>
      <c r="Y191" s="21" t="str">
        <f t="shared" si="31"/>
        <v/>
      </c>
      <c r="Z19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91" s="13" t="str">
        <f t="shared" si="26"/>
        <v/>
      </c>
      <c r="AB191" s="13" t="str">
        <f t="shared" si="32"/>
        <v>N</v>
      </c>
      <c r="AC191" s="13">
        <f t="shared" si="33"/>
        <v>120</v>
      </c>
      <c r="AD191" s="13" t="str">
        <f t="shared" si="34"/>
        <v/>
      </c>
      <c r="AE191" s="13" t="e">
        <f>IF(AND(VLOOKUP($T191,#REF!,2,0)=0,S191=""),"“错误请确认”",IF(VLOOKUP($T191,#REF!,2,0)=0,S191,VLOOKUP($T191,#REF!,2,0)))</f>
        <v>#REF!</v>
      </c>
      <c r="AF191" s="13" t="s">
        <v>925</v>
      </c>
      <c r="AG191" s="13" t="e">
        <f>IF(VLOOKUP(T191,#REF!,29,0)=0,VLOOKUP(T191,#REF!,23,0)&amp;RIGHT(S191,2),VLOOKUP(T191,#REF!,23,0)&amp;VLOOKUP(T191,#REF!,29,0))</f>
        <v>#REF!</v>
      </c>
      <c r="AH191" s="13" t="s">
        <v>50</v>
      </c>
      <c r="AI191" s="13" t="e">
        <f t="shared" si="35"/>
        <v>#REF!</v>
      </c>
    </row>
    <row r="192" ht="15" customHeight="1" spans="1:35">
      <c r="A192" s="21">
        <f t="shared" si="27"/>
        <v>191</v>
      </c>
      <c r="B192" s="22" t="s">
        <v>926</v>
      </c>
      <c r="C192" s="22" t="s">
        <v>35</v>
      </c>
      <c r="D192" s="22" t="s">
        <v>36</v>
      </c>
      <c r="E192" s="22" t="s">
        <v>927</v>
      </c>
      <c r="F192" s="22" t="s">
        <v>926</v>
      </c>
      <c r="G192" s="22" t="s">
        <v>926</v>
      </c>
      <c r="H192" s="22" t="s">
        <v>926</v>
      </c>
      <c r="I192" s="22" t="s">
        <v>926</v>
      </c>
      <c r="J192" s="22" t="s">
        <v>926</v>
      </c>
      <c r="K192" s="22" t="s">
        <v>124</v>
      </c>
      <c r="L192" s="22" t="s">
        <v>928</v>
      </c>
      <c r="M192" s="22" t="s">
        <v>929</v>
      </c>
      <c r="N192" s="22" t="e">
        <f>INDEX(#REF!,MATCH($K192,#REF!,0))</f>
        <v>#REF!</v>
      </c>
      <c r="O192" s="28"/>
      <c r="P192" s="25" t="str">
        <f t="shared" si="28"/>
        <v/>
      </c>
      <c r="Q192" s="26" t="s">
        <v>41</v>
      </c>
      <c r="R192" s="21"/>
      <c r="S192" s="21"/>
      <c r="T192" s="32" t="str">
        <f t="shared" si="29"/>
        <v>小学语文</v>
      </c>
      <c r="U192" s="32" t="str">
        <f>IFERROR(VLOOKUP(复审!T192,#REF!,2,FALSE),"无此科目")</f>
        <v>无此科目</v>
      </c>
      <c r="V192" s="21" t="str">
        <f t="shared" si="30"/>
        <v/>
      </c>
      <c r="W192" s="21">
        <f t="shared" si="24"/>
        <v>0</v>
      </c>
      <c r="X192" s="21">
        <f t="shared" si="25"/>
        <v>1</v>
      </c>
      <c r="Y192" s="21" t="str">
        <f t="shared" si="31"/>
        <v/>
      </c>
      <c r="Z19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92" s="13" t="str">
        <f t="shared" si="26"/>
        <v/>
      </c>
      <c r="AB192" s="13" t="str">
        <f t="shared" si="32"/>
        <v>N</v>
      </c>
      <c r="AC192" s="13">
        <f t="shared" si="33"/>
        <v>121</v>
      </c>
      <c r="AD192" s="13" t="str">
        <f t="shared" si="34"/>
        <v/>
      </c>
      <c r="AE192" s="13" t="e">
        <f>IF(AND(VLOOKUP($T192,#REF!,2,0)=0,S192=""),"“错误请确认”",IF(VLOOKUP($T192,#REF!,2,0)=0,S192,VLOOKUP($T192,#REF!,2,0)))</f>
        <v>#REF!</v>
      </c>
      <c r="AF192" s="13" t="s">
        <v>930</v>
      </c>
      <c r="AG192" s="13" t="e">
        <f>IF(VLOOKUP(T192,#REF!,29,0)=0,VLOOKUP(T192,#REF!,23,0)&amp;RIGHT(S192,2),VLOOKUP(T192,#REF!,23,0)&amp;VLOOKUP(T192,#REF!,29,0))</f>
        <v>#REF!</v>
      </c>
      <c r="AH192" s="13" t="s">
        <v>50</v>
      </c>
      <c r="AI192" s="13" t="e">
        <f t="shared" si="35"/>
        <v>#REF!</v>
      </c>
    </row>
    <row r="193" ht="15" customHeight="1" spans="1:35">
      <c r="A193" s="21">
        <f t="shared" si="27"/>
        <v>192</v>
      </c>
      <c r="B193" s="22" t="s">
        <v>931</v>
      </c>
      <c r="C193" s="22" t="s">
        <v>45</v>
      </c>
      <c r="D193" s="22" t="s">
        <v>36</v>
      </c>
      <c r="E193" s="22" t="s">
        <v>932</v>
      </c>
      <c r="F193" s="22" t="s">
        <v>931</v>
      </c>
      <c r="G193" s="22" t="s">
        <v>931</v>
      </c>
      <c r="H193" s="22" t="s">
        <v>931</v>
      </c>
      <c r="I193" s="22" t="s">
        <v>931</v>
      </c>
      <c r="J193" s="22" t="s">
        <v>931</v>
      </c>
      <c r="K193" s="22" t="s">
        <v>124</v>
      </c>
      <c r="L193" s="22" t="s">
        <v>933</v>
      </c>
      <c r="M193" s="22" t="s">
        <v>934</v>
      </c>
      <c r="N193" s="22" t="e">
        <f>INDEX(#REF!,MATCH($K193,#REF!,0))</f>
        <v>#REF!</v>
      </c>
      <c r="O193" s="28"/>
      <c r="P193" s="25" t="str">
        <f t="shared" si="28"/>
        <v/>
      </c>
      <c r="Q193" s="26" t="s">
        <v>41</v>
      </c>
      <c r="R193" s="21"/>
      <c r="S193" s="21"/>
      <c r="T193" s="32" t="str">
        <f t="shared" si="29"/>
        <v>小学语文</v>
      </c>
      <c r="U193" s="32" t="str">
        <f>IFERROR(VLOOKUP(复审!T193,#REF!,2,FALSE),"无此科目")</f>
        <v>无此科目</v>
      </c>
      <c r="V193" s="21" t="str">
        <f t="shared" si="30"/>
        <v/>
      </c>
      <c r="W193" s="21">
        <f t="shared" si="24"/>
        <v>0</v>
      </c>
      <c r="X193" s="21">
        <f t="shared" si="25"/>
        <v>1</v>
      </c>
      <c r="Y193" s="21" t="str">
        <f t="shared" si="31"/>
        <v/>
      </c>
      <c r="Z19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93" s="13" t="str">
        <f t="shared" si="26"/>
        <v/>
      </c>
      <c r="AB193" s="13" t="str">
        <f t="shared" si="32"/>
        <v>N</v>
      </c>
      <c r="AC193" s="13">
        <f t="shared" si="33"/>
        <v>122</v>
      </c>
      <c r="AD193" s="13" t="str">
        <f t="shared" si="34"/>
        <v/>
      </c>
      <c r="AE193" s="13" t="e">
        <f>IF(AND(VLOOKUP($T193,#REF!,2,0)=0,S193=""),"“错误请确认”",IF(VLOOKUP($T193,#REF!,2,0)=0,S193,VLOOKUP($T193,#REF!,2,0)))</f>
        <v>#REF!</v>
      </c>
      <c r="AF193" s="13" t="s">
        <v>935</v>
      </c>
      <c r="AG193" s="13" t="e">
        <f>IF(VLOOKUP(T193,#REF!,29,0)=0,VLOOKUP(T193,#REF!,23,0)&amp;RIGHT(S193,2),VLOOKUP(T193,#REF!,23,0)&amp;VLOOKUP(T193,#REF!,29,0))</f>
        <v>#REF!</v>
      </c>
      <c r="AH193" s="13" t="s">
        <v>50</v>
      </c>
      <c r="AI193" s="13" t="e">
        <f t="shared" si="35"/>
        <v>#REF!</v>
      </c>
    </row>
    <row r="194" ht="15" customHeight="1" spans="1:35">
      <c r="A194" s="21">
        <f t="shared" si="27"/>
        <v>193</v>
      </c>
      <c r="B194" s="22" t="s">
        <v>936</v>
      </c>
      <c r="C194" s="22" t="s">
        <v>45</v>
      </c>
      <c r="D194" s="22" t="s">
        <v>36</v>
      </c>
      <c r="E194" s="22" t="s">
        <v>937</v>
      </c>
      <c r="F194" s="22" t="s">
        <v>936</v>
      </c>
      <c r="G194" s="22" t="s">
        <v>936</v>
      </c>
      <c r="H194" s="22" t="s">
        <v>936</v>
      </c>
      <c r="I194" s="22" t="s">
        <v>936</v>
      </c>
      <c r="J194" s="22" t="s">
        <v>936</v>
      </c>
      <c r="K194" s="22" t="s">
        <v>124</v>
      </c>
      <c r="L194" s="22" t="s">
        <v>938</v>
      </c>
      <c r="M194" s="22" t="s">
        <v>938</v>
      </c>
      <c r="N194" s="22" t="e">
        <f>INDEX(#REF!,MATCH($K194,#REF!,0))</f>
        <v>#REF!</v>
      </c>
      <c r="O194" s="28"/>
      <c r="P194" s="25" t="str">
        <f t="shared" si="28"/>
        <v>小学语文第5考场</v>
      </c>
      <c r="Q194" s="26" t="s">
        <v>41</v>
      </c>
      <c r="R194" s="21">
        <v>144</v>
      </c>
      <c r="S194" s="21" t="s">
        <v>150</v>
      </c>
      <c r="T194" s="32" t="str">
        <f t="shared" si="29"/>
        <v>小学语文</v>
      </c>
      <c r="U194" s="32" t="str">
        <f>IFERROR(VLOOKUP(复审!T194,#REF!,2,FALSE),"无此科目")</f>
        <v>无此科目</v>
      </c>
      <c r="V194" s="21" t="str">
        <f t="shared" si="30"/>
        <v>无此科目144</v>
      </c>
      <c r="W194" s="21">
        <f t="shared" ref="W194:W257" si="36">COUNTIFS($U$2:$U$1000,U194,$R$2:$R$1000,"&lt;="&amp;R194)</f>
        <v>144</v>
      </c>
      <c r="X194" s="21">
        <f t="shared" ref="X194:X257" si="37">IF(E194="","",COUNTIF($E$2:$E$1000,E194&amp;"*"))</f>
        <v>1</v>
      </c>
      <c r="Y194" s="21">
        <f t="shared" si="31"/>
        <v>1</v>
      </c>
      <c r="Z19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94" s="13" t="str">
        <f t="shared" ref="AA194:AA257" si="38">IF(OR(H194="硕士",H194="硕士在读",H194="硕士研究生",H194="研究生")=TRUE,"免考","")</f>
        <v/>
      </c>
      <c r="AB194" s="13" t="str">
        <f t="shared" si="32"/>
        <v>Y</v>
      </c>
      <c r="AC194" s="13" t="str">
        <f t="shared" si="33"/>
        <v/>
      </c>
      <c r="AD194" s="13">
        <f t="shared" si="34"/>
        <v>1</v>
      </c>
      <c r="AE194" s="13" t="e">
        <f>IF(AND(VLOOKUP($T194,#REF!,2,0)=0,S194=""),"“错误请确认”",IF(VLOOKUP($T194,#REF!,2,0)=0,S194,VLOOKUP($T194,#REF!,2,0)))</f>
        <v>#REF!</v>
      </c>
      <c r="AF194" s="13" t="s">
        <v>939</v>
      </c>
      <c r="AG194" s="13" t="e">
        <f>IF(VLOOKUP(T194,#REF!,29,0)=0,VLOOKUP(T194,#REF!,23,0)&amp;RIGHT(S194,2),VLOOKUP(T194,#REF!,23,0)&amp;VLOOKUP(T194,#REF!,29,0))</f>
        <v>#REF!</v>
      </c>
      <c r="AH194" s="13" t="s">
        <v>124</v>
      </c>
      <c r="AI194" s="13" t="e">
        <f t="shared" si="35"/>
        <v>#REF!</v>
      </c>
    </row>
    <row r="195" ht="15" customHeight="1" spans="1:35">
      <c r="A195" s="21">
        <f t="shared" ref="A195:A258" si="39">ROW()-1</f>
        <v>194</v>
      </c>
      <c r="B195" s="22" t="s">
        <v>940</v>
      </c>
      <c r="C195" s="22" t="s">
        <v>35</v>
      </c>
      <c r="D195" s="22" t="s">
        <v>36</v>
      </c>
      <c r="E195" s="22" t="s">
        <v>941</v>
      </c>
      <c r="F195" s="22" t="s">
        <v>940</v>
      </c>
      <c r="G195" s="22" t="s">
        <v>940</v>
      </c>
      <c r="H195" s="22" t="s">
        <v>940</v>
      </c>
      <c r="I195" s="22" t="s">
        <v>940</v>
      </c>
      <c r="J195" s="22" t="s">
        <v>940</v>
      </c>
      <c r="K195" s="22" t="s">
        <v>124</v>
      </c>
      <c r="L195" s="22" t="s">
        <v>942</v>
      </c>
      <c r="M195" s="22" t="s">
        <v>943</v>
      </c>
      <c r="N195" s="22" t="e">
        <f>INDEX(#REF!,MATCH($K195,#REF!,0))</f>
        <v>#REF!</v>
      </c>
      <c r="O195" s="28"/>
      <c r="P195" s="25" t="str">
        <f t="shared" ref="P195:P258" si="40">IF(W195=0,"",T195&amp;"第"&amp;ROUNDUP(W195/30,0)&amp;"考场")</f>
        <v>小学语文第4考场</v>
      </c>
      <c r="Q195" s="26" t="s">
        <v>41</v>
      </c>
      <c r="R195" s="21">
        <v>97</v>
      </c>
      <c r="S195" s="21" t="s">
        <v>210</v>
      </c>
      <c r="T195" s="32" t="str">
        <f t="shared" ref="T195:T258" si="41">LEFT(K195,20)</f>
        <v>小学语文</v>
      </c>
      <c r="U195" s="32" t="str">
        <f>IFERROR(VLOOKUP(复审!T195,#REF!,2,FALSE),"无此科目")</f>
        <v>无此科目</v>
      </c>
      <c r="V195" s="21" t="str">
        <f t="shared" ref="V195:V258" si="42">IF(R195="","",IF(W195&lt;=9,U195&amp;"00"&amp;W195,IF(W195&lt;=100,U195&amp;"0"&amp;W195,U195&amp;W195)))</f>
        <v>无此科目097</v>
      </c>
      <c r="W195" s="21">
        <f t="shared" si="36"/>
        <v>97</v>
      </c>
      <c r="X195" s="21">
        <f t="shared" si="37"/>
        <v>1</v>
      </c>
      <c r="Y195" s="21">
        <f t="shared" ref="Y195:Y258" si="43">IF(OR(RIGHT(V195,1)=0,R195=""),"",COUNTIF($V$2:$V$961,V195))</f>
        <v>1</v>
      </c>
      <c r="Z19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95" s="13" t="str">
        <f t="shared" si="38"/>
        <v/>
      </c>
      <c r="AB195" s="13" t="str">
        <f t="shared" ref="AB195:AB258" si="44">IF(B195="","",IF(R195&gt;=1,"Y","N"))</f>
        <v>Y</v>
      </c>
      <c r="AC195" s="13" t="str">
        <f t="shared" ref="AC195:AC258" si="45">IF(OR(R195&gt;=1,B195=""),"",COUNTIFS($A$2:$A$961,"&lt;="&amp;A195,$A$2:$A$961,"&gt;="&amp;1,$AB$2:$AB$961,"N"))</f>
        <v/>
      </c>
      <c r="AD195" s="13">
        <f t="shared" ref="AD195:AD258" si="46">IF(OR(RIGHT(V195,1)=0,R195=""),"",COUNTIF($R$2:$R$961,R195))</f>
        <v>1</v>
      </c>
      <c r="AE195" s="13" t="e">
        <f>IF(AND(VLOOKUP($T195,#REF!,2,0)=0,S195=""),"“错误请确认”",IF(VLOOKUP($T195,#REF!,2,0)=0,S195,VLOOKUP($T195,#REF!,2,0)))</f>
        <v>#REF!</v>
      </c>
      <c r="AF195" s="13" t="s">
        <v>944</v>
      </c>
      <c r="AG195" s="13" t="e">
        <f>IF(VLOOKUP(T195,#REF!,29,0)=0,VLOOKUP(T195,#REF!,23,0)&amp;RIGHT(S195,2),VLOOKUP(T195,#REF!,23,0)&amp;VLOOKUP(T195,#REF!,29,0))</f>
        <v>#REF!</v>
      </c>
      <c r="AH195" s="13" t="s">
        <v>128</v>
      </c>
      <c r="AI195" s="13" t="e">
        <f t="shared" ref="AI195:AI258" si="47">LEFT(AE195,5)</f>
        <v>#REF!</v>
      </c>
    </row>
    <row r="196" ht="15" customHeight="1" spans="1:35">
      <c r="A196" s="21">
        <f t="shared" si="39"/>
        <v>195</v>
      </c>
      <c r="B196" s="22" t="s">
        <v>945</v>
      </c>
      <c r="C196" s="22" t="s">
        <v>45</v>
      </c>
      <c r="D196" s="22" t="s">
        <v>36</v>
      </c>
      <c r="E196" s="22" t="s">
        <v>946</v>
      </c>
      <c r="F196" s="22" t="s">
        <v>945</v>
      </c>
      <c r="G196" s="22" t="s">
        <v>945</v>
      </c>
      <c r="H196" s="22" t="s">
        <v>945</v>
      </c>
      <c r="I196" s="22" t="s">
        <v>945</v>
      </c>
      <c r="J196" s="22" t="s">
        <v>945</v>
      </c>
      <c r="K196" s="22" t="s">
        <v>124</v>
      </c>
      <c r="L196" s="22" t="s">
        <v>947</v>
      </c>
      <c r="M196" s="22" t="s">
        <v>948</v>
      </c>
      <c r="N196" s="22" t="e">
        <f>INDEX(#REF!,MATCH($K196,#REF!,0))</f>
        <v>#REF!</v>
      </c>
      <c r="O196" s="28"/>
      <c r="P196" s="25" t="str">
        <f t="shared" si="40"/>
        <v/>
      </c>
      <c r="Q196" s="26" t="s">
        <v>41</v>
      </c>
      <c r="R196" s="21"/>
      <c r="S196" s="21"/>
      <c r="T196" s="32" t="str">
        <f t="shared" si="41"/>
        <v>小学语文</v>
      </c>
      <c r="U196" s="32" t="str">
        <f>IFERROR(VLOOKUP(复审!T196,#REF!,2,FALSE),"无此科目")</f>
        <v>无此科目</v>
      </c>
      <c r="V196" s="21" t="str">
        <f t="shared" si="42"/>
        <v/>
      </c>
      <c r="W196" s="21">
        <f t="shared" si="36"/>
        <v>0</v>
      </c>
      <c r="X196" s="21">
        <f t="shared" si="37"/>
        <v>1</v>
      </c>
      <c r="Y196" s="21" t="str">
        <f t="shared" si="43"/>
        <v/>
      </c>
      <c r="Z19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96" s="13" t="str">
        <f t="shared" si="38"/>
        <v/>
      </c>
      <c r="AB196" s="13" t="str">
        <f t="shared" si="44"/>
        <v>N</v>
      </c>
      <c r="AC196" s="13">
        <f t="shared" si="45"/>
        <v>123</v>
      </c>
      <c r="AD196" s="13" t="str">
        <f t="shared" si="46"/>
        <v/>
      </c>
      <c r="AE196" s="13" t="e">
        <f>IF(AND(VLOOKUP($T196,#REF!,2,0)=0,S196=""),"“错误请确认”",IF(VLOOKUP($T196,#REF!,2,0)=0,S196,VLOOKUP($T196,#REF!,2,0)))</f>
        <v>#REF!</v>
      </c>
      <c r="AF196" s="13" t="s">
        <v>949</v>
      </c>
      <c r="AG196" s="13" t="e">
        <f>IF(VLOOKUP(T196,#REF!,29,0)=0,VLOOKUP(T196,#REF!,23,0)&amp;RIGHT(S196,2),VLOOKUP(T196,#REF!,23,0)&amp;VLOOKUP(T196,#REF!,29,0))</f>
        <v>#REF!</v>
      </c>
      <c r="AH196" s="13" t="s">
        <v>50</v>
      </c>
      <c r="AI196" s="13" t="e">
        <f t="shared" si="47"/>
        <v>#REF!</v>
      </c>
    </row>
    <row r="197" ht="15" customHeight="1" spans="1:35">
      <c r="A197" s="21">
        <f t="shared" si="39"/>
        <v>196</v>
      </c>
      <c r="B197" s="22" t="s">
        <v>950</v>
      </c>
      <c r="C197" s="22" t="s">
        <v>45</v>
      </c>
      <c r="D197" s="22" t="s">
        <v>36</v>
      </c>
      <c r="E197" s="22" t="s">
        <v>951</v>
      </c>
      <c r="F197" s="22" t="s">
        <v>950</v>
      </c>
      <c r="G197" s="22" t="s">
        <v>950</v>
      </c>
      <c r="H197" s="22" t="s">
        <v>950</v>
      </c>
      <c r="I197" s="22" t="s">
        <v>950</v>
      </c>
      <c r="J197" s="22" t="s">
        <v>950</v>
      </c>
      <c r="K197" s="22" t="s">
        <v>124</v>
      </c>
      <c r="L197" s="22" t="s">
        <v>952</v>
      </c>
      <c r="M197" s="22" t="s">
        <v>953</v>
      </c>
      <c r="N197" s="22" t="e">
        <f>INDEX(#REF!,MATCH($K197,#REF!,0))</f>
        <v>#REF!</v>
      </c>
      <c r="O197" s="28"/>
      <c r="P197" s="25" t="str">
        <f t="shared" si="40"/>
        <v/>
      </c>
      <c r="Q197" s="26" t="s">
        <v>41</v>
      </c>
      <c r="R197" s="21"/>
      <c r="S197" s="21"/>
      <c r="T197" s="32" t="str">
        <f t="shared" si="41"/>
        <v>小学语文</v>
      </c>
      <c r="U197" s="32" t="str">
        <f>IFERROR(VLOOKUP(复审!T197,#REF!,2,FALSE),"无此科目")</f>
        <v>无此科目</v>
      </c>
      <c r="V197" s="21" t="str">
        <f t="shared" si="42"/>
        <v/>
      </c>
      <c r="W197" s="21">
        <f t="shared" si="36"/>
        <v>0</v>
      </c>
      <c r="X197" s="21">
        <f t="shared" si="37"/>
        <v>1</v>
      </c>
      <c r="Y197" s="21" t="str">
        <f t="shared" si="43"/>
        <v/>
      </c>
      <c r="Z19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97" s="13" t="str">
        <f t="shared" si="38"/>
        <v/>
      </c>
      <c r="AB197" s="13" t="str">
        <f t="shared" si="44"/>
        <v>N</v>
      </c>
      <c r="AC197" s="13">
        <f t="shared" si="45"/>
        <v>124</v>
      </c>
      <c r="AD197" s="13" t="str">
        <f t="shared" si="46"/>
        <v/>
      </c>
      <c r="AE197" s="13" t="e">
        <f>IF(AND(VLOOKUP($T197,#REF!,2,0)=0,S197=""),"“错误请确认”",IF(VLOOKUP($T197,#REF!,2,0)=0,S197,VLOOKUP($T197,#REF!,2,0)))</f>
        <v>#REF!</v>
      </c>
      <c r="AF197" s="13" t="s">
        <v>954</v>
      </c>
      <c r="AG197" s="13" t="e">
        <f>IF(VLOOKUP(T197,#REF!,29,0)=0,VLOOKUP(T197,#REF!,23,0)&amp;RIGHT(S197,2),VLOOKUP(T197,#REF!,23,0)&amp;VLOOKUP(T197,#REF!,29,0))</f>
        <v>#REF!</v>
      </c>
      <c r="AH197" s="13" t="s">
        <v>50</v>
      </c>
      <c r="AI197" s="13" t="e">
        <f t="shared" si="47"/>
        <v>#REF!</v>
      </c>
    </row>
    <row r="198" ht="15" customHeight="1" spans="1:35">
      <c r="A198" s="21">
        <f t="shared" si="39"/>
        <v>197</v>
      </c>
      <c r="B198" s="22" t="s">
        <v>955</v>
      </c>
      <c r="C198" s="22" t="s">
        <v>45</v>
      </c>
      <c r="D198" s="22" t="s">
        <v>36</v>
      </c>
      <c r="E198" s="22" t="s">
        <v>956</v>
      </c>
      <c r="F198" s="22" t="s">
        <v>955</v>
      </c>
      <c r="G198" s="22" t="s">
        <v>955</v>
      </c>
      <c r="H198" s="22" t="s">
        <v>955</v>
      </c>
      <c r="I198" s="22" t="s">
        <v>955</v>
      </c>
      <c r="J198" s="22" t="s">
        <v>955</v>
      </c>
      <c r="K198" s="22" t="s">
        <v>124</v>
      </c>
      <c r="L198" s="22" t="s">
        <v>957</v>
      </c>
      <c r="M198" s="22" t="s">
        <v>91</v>
      </c>
      <c r="N198" s="22" t="e">
        <f>INDEX(#REF!,MATCH($K198,#REF!,0))</f>
        <v>#REF!</v>
      </c>
      <c r="O198" s="28"/>
      <c r="P198" s="25" t="str">
        <f t="shared" si="40"/>
        <v/>
      </c>
      <c r="Q198" s="26" t="s">
        <v>41</v>
      </c>
      <c r="R198" s="21"/>
      <c r="S198" s="21"/>
      <c r="T198" s="32" t="str">
        <f t="shared" si="41"/>
        <v>小学语文</v>
      </c>
      <c r="U198" s="32" t="str">
        <f>IFERROR(VLOOKUP(复审!T198,#REF!,2,FALSE),"无此科目")</f>
        <v>无此科目</v>
      </c>
      <c r="V198" s="21" t="str">
        <f t="shared" si="42"/>
        <v/>
      </c>
      <c r="W198" s="21">
        <f t="shared" si="36"/>
        <v>0</v>
      </c>
      <c r="X198" s="21">
        <f t="shared" si="37"/>
        <v>1</v>
      </c>
      <c r="Y198" s="21" t="str">
        <f t="shared" si="43"/>
        <v/>
      </c>
      <c r="Z19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98" s="13" t="str">
        <f t="shared" si="38"/>
        <v/>
      </c>
      <c r="AB198" s="13" t="str">
        <f t="shared" si="44"/>
        <v>N</v>
      </c>
      <c r="AC198" s="13">
        <f t="shared" si="45"/>
        <v>125</v>
      </c>
      <c r="AD198" s="13" t="str">
        <f t="shared" si="46"/>
        <v/>
      </c>
      <c r="AE198" s="13" t="e">
        <f>IF(AND(VLOOKUP($T198,#REF!,2,0)=0,S198=""),"“错误请确认”",IF(VLOOKUP($T198,#REF!,2,0)=0,S198,VLOOKUP($T198,#REF!,2,0)))</f>
        <v>#REF!</v>
      </c>
      <c r="AF198" s="13" t="s">
        <v>958</v>
      </c>
      <c r="AG198" s="13" t="e">
        <f>IF(VLOOKUP(T198,#REF!,29,0)=0,VLOOKUP(T198,#REF!,23,0)&amp;RIGHT(S198,2),VLOOKUP(T198,#REF!,23,0)&amp;VLOOKUP(T198,#REF!,29,0))</f>
        <v>#REF!</v>
      </c>
      <c r="AH198" s="13" t="s">
        <v>50</v>
      </c>
      <c r="AI198" s="13" t="e">
        <f t="shared" si="47"/>
        <v>#REF!</v>
      </c>
    </row>
    <row r="199" ht="15" customHeight="1" spans="1:35">
      <c r="A199" s="21">
        <f t="shared" si="39"/>
        <v>198</v>
      </c>
      <c r="B199" s="22" t="s">
        <v>959</v>
      </c>
      <c r="C199" s="22" t="s">
        <v>45</v>
      </c>
      <c r="D199" s="22" t="s">
        <v>36</v>
      </c>
      <c r="E199" s="22" t="s">
        <v>960</v>
      </c>
      <c r="F199" s="22" t="s">
        <v>959</v>
      </c>
      <c r="G199" s="22" t="s">
        <v>959</v>
      </c>
      <c r="H199" s="22" t="s">
        <v>959</v>
      </c>
      <c r="I199" s="22" t="s">
        <v>959</v>
      </c>
      <c r="J199" s="22" t="s">
        <v>959</v>
      </c>
      <c r="K199" s="22" t="s">
        <v>124</v>
      </c>
      <c r="L199" s="22" t="s">
        <v>961</v>
      </c>
      <c r="M199" s="22" t="s">
        <v>962</v>
      </c>
      <c r="N199" s="22" t="e">
        <f>INDEX(#REF!,MATCH($K199,#REF!,0))</f>
        <v>#REF!</v>
      </c>
      <c r="O199" s="28"/>
      <c r="P199" s="25" t="str">
        <f t="shared" si="40"/>
        <v/>
      </c>
      <c r="Q199" s="26" t="s">
        <v>41</v>
      </c>
      <c r="R199" s="21"/>
      <c r="S199" s="21"/>
      <c r="T199" s="32" t="str">
        <f t="shared" si="41"/>
        <v>小学语文</v>
      </c>
      <c r="U199" s="32" t="str">
        <f>IFERROR(VLOOKUP(复审!T199,#REF!,2,FALSE),"无此科目")</f>
        <v>无此科目</v>
      </c>
      <c r="V199" s="21" t="str">
        <f t="shared" si="42"/>
        <v/>
      </c>
      <c r="W199" s="21">
        <f t="shared" si="36"/>
        <v>0</v>
      </c>
      <c r="X199" s="21">
        <f t="shared" si="37"/>
        <v>1</v>
      </c>
      <c r="Y199" s="21" t="str">
        <f t="shared" si="43"/>
        <v/>
      </c>
      <c r="Z19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199" s="13" t="str">
        <f t="shared" si="38"/>
        <v/>
      </c>
      <c r="AB199" s="13" t="str">
        <f t="shared" si="44"/>
        <v>N</v>
      </c>
      <c r="AC199" s="13">
        <f t="shared" si="45"/>
        <v>126</v>
      </c>
      <c r="AD199" s="13" t="str">
        <f t="shared" si="46"/>
        <v/>
      </c>
      <c r="AE199" s="13" t="e">
        <f>IF(AND(VLOOKUP($T199,#REF!,2,0)=0,S199=""),"“错误请确认”",IF(VLOOKUP($T199,#REF!,2,0)=0,S199,VLOOKUP($T199,#REF!,2,0)))</f>
        <v>#REF!</v>
      </c>
      <c r="AF199" s="13" t="s">
        <v>963</v>
      </c>
      <c r="AG199" s="13" t="e">
        <f>IF(VLOOKUP(T199,#REF!,29,0)=0,VLOOKUP(T199,#REF!,23,0)&amp;RIGHT(S199,2),VLOOKUP(T199,#REF!,23,0)&amp;VLOOKUP(T199,#REF!,29,0))</f>
        <v>#REF!</v>
      </c>
      <c r="AH199" s="13" t="s">
        <v>50</v>
      </c>
      <c r="AI199" s="13" t="e">
        <f t="shared" si="47"/>
        <v>#REF!</v>
      </c>
    </row>
    <row r="200" ht="15" customHeight="1" spans="1:35">
      <c r="A200" s="21">
        <f t="shared" si="39"/>
        <v>199</v>
      </c>
      <c r="B200" s="22" t="s">
        <v>964</v>
      </c>
      <c r="C200" s="22" t="s">
        <v>45</v>
      </c>
      <c r="D200" s="22" t="s">
        <v>36</v>
      </c>
      <c r="E200" s="22" t="s">
        <v>965</v>
      </c>
      <c r="F200" s="22" t="s">
        <v>964</v>
      </c>
      <c r="G200" s="22" t="s">
        <v>964</v>
      </c>
      <c r="H200" s="22" t="s">
        <v>964</v>
      </c>
      <c r="I200" s="22" t="s">
        <v>964</v>
      </c>
      <c r="J200" s="22" t="s">
        <v>964</v>
      </c>
      <c r="K200" s="22" t="s">
        <v>124</v>
      </c>
      <c r="L200" s="22" t="s">
        <v>966</v>
      </c>
      <c r="M200" s="22" t="s">
        <v>967</v>
      </c>
      <c r="N200" s="22" t="e">
        <f>INDEX(#REF!,MATCH($K200,#REF!,0))</f>
        <v>#REF!</v>
      </c>
      <c r="O200" s="28"/>
      <c r="P200" s="25" t="str">
        <f t="shared" si="40"/>
        <v/>
      </c>
      <c r="Q200" s="26" t="s">
        <v>41</v>
      </c>
      <c r="R200" s="21"/>
      <c r="S200" s="21"/>
      <c r="T200" s="32" t="str">
        <f t="shared" si="41"/>
        <v>小学语文</v>
      </c>
      <c r="U200" s="32" t="str">
        <f>IFERROR(VLOOKUP(复审!T200,#REF!,2,FALSE),"无此科目")</f>
        <v>无此科目</v>
      </c>
      <c r="V200" s="21" t="str">
        <f t="shared" si="42"/>
        <v/>
      </c>
      <c r="W200" s="21">
        <f t="shared" si="36"/>
        <v>0</v>
      </c>
      <c r="X200" s="21">
        <f t="shared" si="37"/>
        <v>1</v>
      </c>
      <c r="Y200" s="21" t="str">
        <f t="shared" si="43"/>
        <v/>
      </c>
      <c r="Z20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00" s="13" t="str">
        <f t="shared" si="38"/>
        <v/>
      </c>
      <c r="AB200" s="13" t="str">
        <f t="shared" si="44"/>
        <v>N</v>
      </c>
      <c r="AC200" s="13">
        <f t="shared" si="45"/>
        <v>127</v>
      </c>
      <c r="AD200" s="13" t="str">
        <f t="shared" si="46"/>
        <v/>
      </c>
      <c r="AE200" s="13" t="e">
        <f>IF(AND(VLOOKUP($T200,#REF!,2,0)=0,S200=""),"“错误请确认”",IF(VLOOKUP($T200,#REF!,2,0)=0,S200,VLOOKUP($T200,#REF!,2,0)))</f>
        <v>#REF!</v>
      </c>
      <c r="AF200" s="13" t="s">
        <v>968</v>
      </c>
      <c r="AG200" s="13" t="e">
        <f>IF(VLOOKUP(T200,#REF!,29,0)=0,VLOOKUP(T200,#REF!,23,0)&amp;RIGHT(S200,2),VLOOKUP(T200,#REF!,23,0)&amp;VLOOKUP(T200,#REF!,29,0))</f>
        <v>#REF!</v>
      </c>
      <c r="AH200" s="13" t="s">
        <v>50</v>
      </c>
      <c r="AI200" s="13" t="e">
        <f t="shared" si="47"/>
        <v>#REF!</v>
      </c>
    </row>
    <row r="201" ht="15" customHeight="1" spans="1:35">
      <c r="A201" s="21">
        <f t="shared" si="39"/>
        <v>200</v>
      </c>
      <c r="B201" s="22" t="s">
        <v>969</v>
      </c>
      <c r="C201" s="22" t="s">
        <v>45</v>
      </c>
      <c r="D201" s="22" t="s">
        <v>36</v>
      </c>
      <c r="E201" s="22" t="s">
        <v>970</v>
      </c>
      <c r="F201" s="22" t="s">
        <v>969</v>
      </c>
      <c r="G201" s="22" t="s">
        <v>969</v>
      </c>
      <c r="H201" s="22" t="s">
        <v>969</v>
      </c>
      <c r="I201" s="22" t="s">
        <v>969</v>
      </c>
      <c r="J201" s="22" t="s">
        <v>969</v>
      </c>
      <c r="K201" s="22" t="s">
        <v>124</v>
      </c>
      <c r="L201" s="22" t="s">
        <v>971</v>
      </c>
      <c r="M201" s="22" t="s">
        <v>972</v>
      </c>
      <c r="N201" s="22" t="e">
        <f>INDEX(#REF!,MATCH($K201,#REF!,0))</f>
        <v>#REF!</v>
      </c>
      <c r="O201" s="28"/>
      <c r="P201" s="25" t="str">
        <f t="shared" si="40"/>
        <v>小学语文第13考场</v>
      </c>
      <c r="Q201" s="26" t="s">
        <v>41</v>
      </c>
      <c r="R201" s="21">
        <v>365</v>
      </c>
      <c r="S201" s="21" t="s">
        <v>181</v>
      </c>
      <c r="T201" s="32" t="str">
        <f t="shared" si="41"/>
        <v>小学语文</v>
      </c>
      <c r="U201" s="32" t="str">
        <f>IFERROR(VLOOKUP(复审!T201,#REF!,2,FALSE),"无此科目")</f>
        <v>无此科目</v>
      </c>
      <c r="V201" s="21" t="str">
        <f t="shared" si="42"/>
        <v>无此科目365</v>
      </c>
      <c r="W201" s="21">
        <f t="shared" si="36"/>
        <v>365</v>
      </c>
      <c r="X201" s="21">
        <f t="shared" si="37"/>
        <v>1</v>
      </c>
      <c r="Y201" s="21">
        <f t="shared" si="43"/>
        <v>1</v>
      </c>
      <c r="Z20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01" s="13" t="str">
        <f t="shared" si="38"/>
        <v/>
      </c>
      <c r="AB201" s="13" t="str">
        <f t="shared" si="44"/>
        <v>Y</v>
      </c>
      <c r="AC201" s="13" t="str">
        <f t="shared" si="45"/>
        <v/>
      </c>
      <c r="AD201" s="13">
        <f t="shared" si="46"/>
        <v>1</v>
      </c>
      <c r="AE201" s="13" t="e">
        <f>IF(AND(VLOOKUP($T201,#REF!,2,0)=0,S201=""),"“错误请确认”",IF(VLOOKUP($T201,#REF!,2,0)=0,S201,VLOOKUP($T201,#REF!,2,0)))</f>
        <v>#REF!</v>
      </c>
      <c r="AF201" s="13" t="s">
        <v>973</v>
      </c>
      <c r="AG201" s="13" t="e">
        <f>IF(VLOOKUP(T201,#REF!,29,0)=0,VLOOKUP(T201,#REF!,23,0)&amp;RIGHT(S201,2),VLOOKUP(T201,#REF!,23,0)&amp;VLOOKUP(T201,#REF!,29,0))</f>
        <v>#REF!</v>
      </c>
      <c r="AH201" s="13" t="s">
        <v>61</v>
      </c>
      <c r="AI201" s="13" t="e">
        <f t="shared" si="47"/>
        <v>#REF!</v>
      </c>
    </row>
    <row r="202" ht="15" customHeight="1" spans="1:35">
      <c r="A202" s="21">
        <f t="shared" si="39"/>
        <v>201</v>
      </c>
      <c r="B202" s="22" t="s">
        <v>974</v>
      </c>
      <c r="C202" s="22" t="s">
        <v>45</v>
      </c>
      <c r="D202" s="22" t="s">
        <v>36</v>
      </c>
      <c r="E202" s="22" t="s">
        <v>975</v>
      </c>
      <c r="F202" s="22" t="s">
        <v>974</v>
      </c>
      <c r="G202" s="22" t="s">
        <v>974</v>
      </c>
      <c r="H202" s="22" t="s">
        <v>974</v>
      </c>
      <c r="I202" s="22" t="s">
        <v>974</v>
      </c>
      <c r="J202" s="22" t="s">
        <v>974</v>
      </c>
      <c r="K202" s="22" t="s">
        <v>124</v>
      </c>
      <c r="L202" s="22" t="s">
        <v>976</v>
      </c>
      <c r="M202" s="22" t="s">
        <v>977</v>
      </c>
      <c r="N202" s="22" t="e">
        <f>INDEX(#REF!,MATCH($K202,#REF!,0))</f>
        <v>#REF!</v>
      </c>
      <c r="O202" s="28"/>
      <c r="P202" s="25" t="str">
        <f t="shared" si="40"/>
        <v/>
      </c>
      <c r="Q202" s="26" t="s">
        <v>41</v>
      </c>
      <c r="R202" s="21"/>
      <c r="S202" s="21"/>
      <c r="T202" s="32" t="str">
        <f t="shared" si="41"/>
        <v>小学语文</v>
      </c>
      <c r="U202" s="32" t="str">
        <f>IFERROR(VLOOKUP(复审!T202,#REF!,2,FALSE),"无此科目")</f>
        <v>无此科目</v>
      </c>
      <c r="V202" s="21" t="str">
        <f t="shared" si="42"/>
        <v/>
      </c>
      <c r="W202" s="21">
        <f t="shared" si="36"/>
        <v>0</v>
      </c>
      <c r="X202" s="21">
        <f t="shared" si="37"/>
        <v>1</v>
      </c>
      <c r="Y202" s="21" t="str">
        <f t="shared" si="43"/>
        <v/>
      </c>
      <c r="Z20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02" s="13" t="str">
        <f t="shared" si="38"/>
        <v/>
      </c>
      <c r="AB202" s="13" t="str">
        <f t="shared" si="44"/>
        <v>N</v>
      </c>
      <c r="AC202" s="13">
        <f t="shared" si="45"/>
        <v>128</v>
      </c>
      <c r="AD202" s="13" t="str">
        <f t="shared" si="46"/>
        <v/>
      </c>
      <c r="AE202" s="13" t="e">
        <f>IF(AND(VLOOKUP($T202,#REF!,2,0)=0,S202=""),"“错误请确认”",IF(VLOOKUP($T202,#REF!,2,0)=0,S202,VLOOKUP($T202,#REF!,2,0)))</f>
        <v>#REF!</v>
      </c>
      <c r="AF202" s="13" t="s">
        <v>978</v>
      </c>
      <c r="AG202" s="13" t="e">
        <f>IF(VLOOKUP(T202,#REF!,29,0)=0,VLOOKUP(T202,#REF!,23,0)&amp;RIGHT(S202,2),VLOOKUP(T202,#REF!,23,0)&amp;VLOOKUP(T202,#REF!,29,0))</f>
        <v>#REF!</v>
      </c>
      <c r="AH202" s="13" t="s">
        <v>50</v>
      </c>
      <c r="AI202" s="13" t="e">
        <f t="shared" si="47"/>
        <v>#REF!</v>
      </c>
    </row>
    <row r="203" s="11" customFormat="1" ht="15" customHeight="1" spans="1:35">
      <c r="A203" s="21">
        <f t="shared" si="39"/>
        <v>202</v>
      </c>
      <c r="B203" s="22" t="s">
        <v>979</v>
      </c>
      <c r="C203" s="22" t="s">
        <v>45</v>
      </c>
      <c r="D203" s="22" t="s">
        <v>36</v>
      </c>
      <c r="E203" s="22" t="s">
        <v>980</v>
      </c>
      <c r="F203" s="22" t="s">
        <v>979</v>
      </c>
      <c r="G203" s="22" t="s">
        <v>979</v>
      </c>
      <c r="H203" s="22" t="s">
        <v>979</v>
      </c>
      <c r="I203" s="22" t="s">
        <v>979</v>
      </c>
      <c r="J203" s="22" t="s">
        <v>979</v>
      </c>
      <c r="K203" s="22" t="s">
        <v>124</v>
      </c>
      <c r="L203" s="22" t="s">
        <v>981</v>
      </c>
      <c r="M203" s="22" t="s">
        <v>982</v>
      </c>
      <c r="N203" s="22" t="e">
        <f>INDEX(#REF!,MATCH($K203,#REF!,0))</f>
        <v>#REF!</v>
      </c>
      <c r="O203" s="28"/>
      <c r="P203" s="25" t="str">
        <f t="shared" si="40"/>
        <v/>
      </c>
      <c r="Q203" s="26"/>
      <c r="R203" s="37"/>
      <c r="S203" s="37"/>
      <c r="T203" s="32" t="str">
        <f t="shared" si="41"/>
        <v>小学语文</v>
      </c>
      <c r="U203" s="32" t="str">
        <f>IFERROR(VLOOKUP(复审!T203,#REF!,2,FALSE),"无此科目")</f>
        <v>无此科目</v>
      </c>
      <c r="V203" s="21" t="str">
        <f t="shared" si="42"/>
        <v/>
      </c>
      <c r="W203" s="21">
        <f t="shared" si="36"/>
        <v>0</v>
      </c>
      <c r="X203" s="21">
        <f t="shared" si="37"/>
        <v>1</v>
      </c>
      <c r="Y203" s="21" t="str">
        <f t="shared" si="43"/>
        <v/>
      </c>
      <c r="Z20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03" s="13" t="str">
        <f t="shared" si="38"/>
        <v/>
      </c>
      <c r="AB203" s="13" t="str">
        <f t="shared" si="44"/>
        <v>N</v>
      </c>
      <c r="AC203" s="13">
        <f t="shared" si="45"/>
        <v>129</v>
      </c>
      <c r="AD203" s="13" t="str">
        <f t="shared" si="46"/>
        <v/>
      </c>
      <c r="AE203" s="13" t="e">
        <f>IF(AND(VLOOKUP($T203,#REF!,2,0)=0,S203=""),"“错误请确认”",IF(VLOOKUP($T203,#REF!,2,0)=0,S203,VLOOKUP($T203,#REF!,2,0)))</f>
        <v>#REF!</v>
      </c>
      <c r="AF203" s="13" t="s">
        <v>983</v>
      </c>
      <c r="AG203" s="13" t="e">
        <f>IF(VLOOKUP(T203,#REF!,29,0)=0,VLOOKUP(T203,#REF!,23,0)&amp;RIGHT(S203,2),VLOOKUP(T203,#REF!,23,0)&amp;VLOOKUP(T203,#REF!,29,0))</f>
        <v>#REF!</v>
      </c>
      <c r="AH203" s="13" t="s">
        <v>50</v>
      </c>
      <c r="AI203" s="13" t="e">
        <f t="shared" si="47"/>
        <v>#REF!</v>
      </c>
    </row>
    <row r="204" s="11" customFormat="1" ht="15" customHeight="1" spans="1:35">
      <c r="A204" s="21">
        <f t="shared" si="39"/>
        <v>203</v>
      </c>
      <c r="B204" s="22" t="s">
        <v>984</v>
      </c>
      <c r="C204" s="22" t="s">
        <v>45</v>
      </c>
      <c r="D204" s="22" t="s">
        <v>36</v>
      </c>
      <c r="E204" s="22" t="s">
        <v>985</v>
      </c>
      <c r="F204" s="22" t="s">
        <v>984</v>
      </c>
      <c r="G204" s="22" t="s">
        <v>984</v>
      </c>
      <c r="H204" s="22" t="s">
        <v>984</v>
      </c>
      <c r="I204" s="22" t="s">
        <v>984</v>
      </c>
      <c r="J204" s="22" t="s">
        <v>984</v>
      </c>
      <c r="K204" s="22" t="s">
        <v>124</v>
      </c>
      <c r="L204" s="22" t="s">
        <v>986</v>
      </c>
      <c r="M204" s="22" t="s">
        <v>987</v>
      </c>
      <c r="N204" s="22" t="e">
        <f>INDEX(#REF!,MATCH($K204,#REF!,0))</f>
        <v>#REF!</v>
      </c>
      <c r="O204" s="28"/>
      <c r="P204" s="25" t="str">
        <f t="shared" si="40"/>
        <v/>
      </c>
      <c r="Q204" s="26" t="s">
        <v>41</v>
      </c>
      <c r="R204" s="37"/>
      <c r="S204" s="37"/>
      <c r="T204" s="32" t="str">
        <f t="shared" si="41"/>
        <v>小学语文</v>
      </c>
      <c r="U204" s="32" t="str">
        <f>IFERROR(VLOOKUP(复审!T204,#REF!,2,FALSE),"无此科目")</f>
        <v>无此科目</v>
      </c>
      <c r="V204" s="21" t="str">
        <f t="shared" si="42"/>
        <v/>
      </c>
      <c r="W204" s="21">
        <f t="shared" si="36"/>
        <v>0</v>
      </c>
      <c r="X204" s="21">
        <f t="shared" si="37"/>
        <v>1</v>
      </c>
      <c r="Y204" s="21" t="str">
        <f t="shared" si="43"/>
        <v/>
      </c>
      <c r="Z20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04" s="13" t="str">
        <f t="shared" si="38"/>
        <v/>
      </c>
      <c r="AB204" s="13" t="str">
        <f t="shared" si="44"/>
        <v>N</v>
      </c>
      <c r="AC204" s="13">
        <f t="shared" si="45"/>
        <v>130</v>
      </c>
      <c r="AD204" s="13" t="str">
        <f t="shared" si="46"/>
        <v/>
      </c>
      <c r="AE204" s="13" t="e">
        <f>IF(AND(VLOOKUP($T204,#REF!,2,0)=0,S204=""),"“错误请确认”",IF(VLOOKUP($T204,#REF!,2,0)=0,S204,VLOOKUP($T204,#REF!,2,0)))</f>
        <v>#REF!</v>
      </c>
      <c r="AF204" s="13" t="s">
        <v>988</v>
      </c>
      <c r="AG204" s="13" t="e">
        <f>IF(VLOOKUP(T204,#REF!,29,0)=0,VLOOKUP(T204,#REF!,23,0)&amp;RIGHT(S204,2),VLOOKUP(T204,#REF!,23,0)&amp;VLOOKUP(T204,#REF!,29,0))</f>
        <v>#REF!</v>
      </c>
      <c r="AH204" s="13" t="s">
        <v>50</v>
      </c>
      <c r="AI204" s="13" t="e">
        <f t="shared" si="47"/>
        <v>#REF!</v>
      </c>
    </row>
    <row r="205" s="8" customFormat="1" ht="15" customHeight="1" spans="1:35">
      <c r="A205" s="21">
        <f t="shared" si="39"/>
        <v>204</v>
      </c>
      <c r="B205" s="22" t="s">
        <v>989</v>
      </c>
      <c r="C205" s="22" t="s">
        <v>45</v>
      </c>
      <c r="D205" s="22" t="s">
        <v>889</v>
      </c>
      <c r="E205" s="22" t="s">
        <v>990</v>
      </c>
      <c r="F205" s="22" t="s">
        <v>989</v>
      </c>
      <c r="G205" s="22" t="s">
        <v>989</v>
      </c>
      <c r="H205" s="22" t="s">
        <v>989</v>
      </c>
      <c r="I205" s="22" t="s">
        <v>989</v>
      </c>
      <c r="J205" s="22" t="s">
        <v>989</v>
      </c>
      <c r="K205" s="22" t="s">
        <v>124</v>
      </c>
      <c r="L205" s="22" t="s">
        <v>991</v>
      </c>
      <c r="M205" s="22" t="s">
        <v>991</v>
      </c>
      <c r="N205" s="22" t="e">
        <f>INDEX(#REF!,MATCH($K205,#REF!,0))</f>
        <v>#REF!</v>
      </c>
      <c r="O205" s="26"/>
      <c r="P205" s="25" t="str">
        <f t="shared" si="40"/>
        <v/>
      </c>
      <c r="Q205" s="26" t="s">
        <v>41</v>
      </c>
      <c r="R205" s="38"/>
      <c r="S205" s="38"/>
      <c r="T205" s="32" t="str">
        <f t="shared" si="41"/>
        <v>小学语文</v>
      </c>
      <c r="U205" s="32" t="str">
        <f>IFERROR(VLOOKUP(复审!T205,#REF!,2,FALSE),"无此科目")</f>
        <v>无此科目</v>
      </c>
      <c r="V205" s="21" t="str">
        <f t="shared" si="42"/>
        <v/>
      </c>
      <c r="W205" s="21">
        <f t="shared" si="36"/>
        <v>0</v>
      </c>
      <c r="X205" s="21">
        <f t="shared" si="37"/>
        <v>1</v>
      </c>
      <c r="Y205" s="21" t="str">
        <f t="shared" si="43"/>
        <v/>
      </c>
      <c r="Z20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05" s="13" t="str">
        <f t="shared" si="38"/>
        <v/>
      </c>
      <c r="AB205" s="13" t="str">
        <f t="shared" si="44"/>
        <v>N</v>
      </c>
      <c r="AC205" s="13">
        <f t="shared" si="45"/>
        <v>131</v>
      </c>
      <c r="AD205" s="13" t="str">
        <f t="shared" si="46"/>
        <v/>
      </c>
      <c r="AE205" s="13" t="e">
        <f>IF(AND(VLOOKUP($T205,#REF!,2,0)=0,S205=""),"“错误请确认”",IF(VLOOKUP($T205,#REF!,2,0)=0,S205,VLOOKUP($T205,#REF!,2,0)))</f>
        <v>#REF!</v>
      </c>
      <c r="AF205" s="13" t="s">
        <v>992</v>
      </c>
      <c r="AG205" s="13" t="e">
        <f>IF(VLOOKUP(T205,#REF!,29,0)=0,VLOOKUP(T205,#REF!,23,0)&amp;RIGHT(S205,2),VLOOKUP(T205,#REF!,23,0)&amp;VLOOKUP(T205,#REF!,29,0))</f>
        <v>#REF!</v>
      </c>
      <c r="AH205" s="13" t="s">
        <v>50</v>
      </c>
      <c r="AI205" s="13" t="e">
        <f t="shared" si="47"/>
        <v>#REF!</v>
      </c>
    </row>
    <row r="206" ht="15" customHeight="1" spans="1:35">
      <c r="A206" s="21">
        <f t="shared" si="39"/>
        <v>205</v>
      </c>
      <c r="B206" s="22" t="s">
        <v>993</v>
      </c>
      <c r="C206" s="22" t="s">
        <v>45</v>
      </c>
      <c r="D206" s="22" t="s">
        <v>36</v>
      </c>
      <c r="E206" s="22" t="s">
        <v>994</v>
      </c>
      <c r="F206" s="22" t="s">
        <v>993</v>
      </c>
      <c r="G206" s="22" t="s">
        <v>993</v>
      </c>
      <c r="H206" s="22" t="s">
        <v>993</v>
      </c>
      <c r="I206" s="22" t="s">
        <v>993</v>
      </c>
      <c r="J206" s="22" t="s">
        <v>993</v>
      </c>
      <c r="K206" s="22" t="s">
        <v>124</v>
      </c>
      <c r="L206" s="22" t="s">
        <v>995</v>
      </c>
      <c r="M206" s="22" t="s">
        <v>996</v>
      </c>
      <c r="N206" s="22" t="e">
        <f>INDEX(#REF!,MATCH($K206,#REF!,0))</f>
        <v>#REF!</v>
      </c>
      <c r="O206" s="21"/>
      <c r="P206" s="25" t="str">
        <f t="shared" si="40"/>
        <v>小学语文第7考场</v>
      </c>
      <c r="Q206" s="26"/>
      <c r="R206" s="21">
        <v>198</v>
      </c>
      <c r="S206" s="21" t="s">
        <v>181</v>
      </c>
      <c r="T206" s="32" t="str">
        <f t="shared" si="41"/>
        <v>小学语文</v>
      </c>
      <c r="U206" s="32" t="str">
        <f>IFERROR(VLOOKUP(复审!T206,#REF!,2,FALSE),"无此科目")</f>
        <v>无此科目</v>
      </c>
      <c r="V206" s="21" t="str">
        <f t="shared" si="42"/>
        <v>无此科目198</v>
      </c>
      <c r="W206" s="21">
        <f t="shared" si="36"/>
        <v>198</v>
      </c>
      <c r="X206" s="21">
        <f t="shared" si="37"/>
        <v>1</v>
      </c>
      <c r="Y206" s="21">
        <f t="shared" si="43"/>
        <v>1</v>
      </c>
      <c r="Z20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06" s="13" t="str">
        <f t="shared" si="38"/>
        <v/>
      </c>
      <c r="AB206" s="13" t="str">
        <f t="shared" si="44"/>
        <v>Y</v>
      </c>
      <c r="AC206" s="13" t="str">
        <f t="shared" si="45"/>
        <v/>
      </c>
      <c r="AD206" s="13">
        <f t="shared" si="46"/>
        <v>1</v>
      </c>
      <c r="AE206" s="13" t="e">
        <f>IF(AND(VLOOKUP($T206,#REF!,2,0)=0,S206=""),"“错误请确认”",IF(VLOOKUP($T206,#REF!,2,0)=0,S206,VLOOKUP($T206,#REF!,2,0)))</f>
        <v>#REF!</v>
      </c>
      <c r="AF206" s="13" t="s">
        <v>997</v>
      </c>
      <c r="AG206" s="13" t="e">
        <f>IF(VLOOKUP(T206,#REF!,29,0)=0,VLOOKUP(T206,#REF!,23,0)&amp;RIGHT(S206,2),VLOOKUP(T206,#REF!,23,0)&amp;VLOOKUP(T206,#REF!,29,0))</f>
        <v>#REF!</v>
      </c>
      <c r="AH206" s="13" t="s">
        <v>124</v>
      </c>
      <c r="AI206" s="13" t="e">
        <f t="shared" si="47"/>
        <v>#REF!</v>
      </c>
    </row>
    <row r="207" ht="15" customHeight="1" spans="1:35">
      <c r="A207" s="21">
        <f t="shared" si="39"/>
        <v>206</v>
      </c>
      <c r="B207" s="22" t="s">
        <v>998</v>
      </c>
      <c r="C207" s="22" t="s">
        <v>45</v>
      </c>
      <c r="D207" s="22" t="s">
        <v>36</v>
      </c>
      <c r="E207" s="22" t="s">
        <v>999</v>
      </c>
      <c r="F207" s="22" t="s">
        <v>998</v>
      </c>
      <c r="G207" s="22" t="s">
        <v>998</v>
      </c>
      <c r="H207" s="22" t="s">
        <v>998</v>
      </c>
      <c r="I207" s="22" t="s">
        <v>998</v>
      </c>
      <c r="J207" s="22" t="s">
        <v>998</v>
      </c>
      <c r="K207" s="22" t="s">
        <v>124</v>
      </c>
      <c r="L207" s="22" t="s">
        <v>1000</v>
      </c>
      <c r="M207" s="22" t="s">
        <v>91</v>
      </c>
      <c r="N207" s="22" t="e">
        <f>INDEX(#REF!,MATCH($K207,#REF!,0))</f>
        <v>#REF!</v>
      </c>
      <c r="O207" s="21"/>
      <c r="P207" s="25" t="str">
        <f t="shared" si="40"/>
        <v/>
      </c>
      <c r="Q207" s="21"/>
      <c r="R207" s="21"/>
      <c r="S207" s="21"/>
      <c r="T207" s="32" t="str">
        <f t="shared" si="41"/>
        <v>小学语文</v>
      </c>
      <c r="U207" s="32" t="str">
        <f>IFERROR(VLOOKUP(复审!T207,#REF!,2,FALSE),"无此科目")</f>
        <v>无此科目</v>
      </c>
      <c r="V207" s="21" t="str">
        <f t="shared" si="42"/>
        <v/>
      </c>
      <c r="W207" s="21">
        <f t="shared" si="36"/>
        <v>0</v>
      </c>
      <c r="X207" s="21">
        <f t="shared" si="37"/>
        <v>1</v>
      </c>
      <c r="Y207" s="21" t="str">
        <f t="shared" si="43"/>
        <v/>
      </c>
      <c r="Z20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07" s="13" t="str">
        <f t="shared" si="38"/>
        <v/>
      </c>
      <c r="AB207" s="13" t="str">
        <f t="shared" si="44"/>
        <v>N</v>
      </c>
      <c r="AC207" s="13">
        <f t="shared" si="45"/>
        <v>132</v>
      </c>
      <c r="AD207" s="13" t="str">
        <f t="shared" si="46"/>
        <v/>
      </c>
      <c r="AE207" s="13" t="e">
        <f>IF(AND(VLOOKUP($T207,#REF!,2,0)=0,S207=""),"“错误请确认”",IF(VLOOKUP($T207,#REF!,2,0)=0,S207,VLOOKUP($T207,#REF!,2,0)))</f>
        <v>#REF!</v>
      </c>
      <c r="AF207" s="13" t="s">
        <v>1001</v>
      </c>
      <c r="AG207" s="13" t="e">
        <f>IF(VLOOKUP(T207,#REF!,29,0)=0,VLOOKUP(T207,#REF!,23,0)&amp;RIGHT(S207,2),VLOOKUP(T207,#REF!,23,0)&amp;VLOOKUP(T207,#REF!,29,0))</f>
        <v>#REF!</v>
      </c>
      <c r="AH207" s="13" t="s">
        <v>50</v>
      </c>
      <c r="AI207" s="13" t="e">
        <f t="shared" si="47"/>
        <v>#REF!</v>
      </c>
    </row>
    <row r="208" ht="15" customHeight="1" spans="1:35">
      <c r="A208" s="21">
        <f t="shared" si="39"/>
        <v>207</v>
      </c>
      <c r="B208" s="22" t="s">
        <v>1002</v>
      </c>
      <c r="C208" s="22" t="s">
        <v>45</v>
      </c>
      <c r="D208" s="22" t="s">
        <v>36</v>
      </c>
      <c r="E208" s="22" t="s">
        <v>1003</v>
      </c>
      <c r="F208" s="22" t="s">
        <v>1002</v>
      </c>
      <c r="G208" s="22" t="s">
        <v>1002</v>
      </c>
      <c r="H208" s="22" t="s">
        <v>1002</v>
      </c>
      <c r="I208" s="22" t="s">
        <v>1002</v>
      </c>
      <c r="J208" s="22" t="s">
        <v>1002</v>
      </c>
      <c r="K208" s="22" t="s">
        <v>124</v>
      </c>
      <c r="L208" s="22" t="s">
        <v>1004</v>
      </c>
      <c r="M208" s="22" t="s">
        <v>1005</v>
      </c>
      <c r="N208" s="22" t="e">
        <f>INDEX(#REF!,MATCH($K208,#REF!,0))</f>
        <v>#REF!</v>
      </c>
      <c r="O208" s="21"/>
      <c r="P208" s="25" t="str">
        <f t="shared" si="40"/>
        <v>小学语文第4考场</v>
      </c>
      <c r="Q208" s="21"/>
      <c r="R208" s="21">
        <v>108</v>
      </c>
      <c r="S208" s="21" t="s">
        <v>181</v>
      </c>
      <c r="T208" s="32" t="str">
        <f t="shared" si="41"/>
        <v>小学语文</v>
      </c>
      <c r="U208" s="32" t="str">
        <f>IFERROR(VLOOKUP(复审!T208,#REF!,2,FALSE),"无此科目")</f>
        <v>无此科目</v>
      </c>
      <c r="V208" s="21" t="str">
        <f t="shared" si="42"/>
        <v>无此科目108</v>
      </c>
      <c r="W208" s="21">
        <f t="shared" si="36"/>
        <v>108</v>
      </c>
      <c r="X208" s="21">
        <f t="shared" si="37"/>
        <v>1</v>
      </c>
      <c r="Y208" s="21">
        <f t="shared" si="43"/>
        <v>1</v>
      </c>
      <c r="Z20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08" s="13" t="str">
        <f t="shared" si="38"/>
        <v/>
      </c>
      <c r="AB208" s="13" t="str">
        <f t="shared" si="44"/>
        <v>Y</v>
      </c>
      <c r="AC208" s="13" t="str">
        <f t="shared" si="45"/>
        <v/>
      </c>
      <c r="AD208" s="13">
        <f t="shared" si="46"/>
        <v>1</v>
      </c>
      <c r="AE208" s="13" t="e">
        <f>IF(AND(VLOOKUP($T208,#REF!,2,0)=0,S208=""),"“错误请确认”",IF(VLOOKUP($T208,#REF!,2,0)=0,S208,VLOOKUP($T208,#REF!,2,0)))</f>
        <v>#REF!</v>
      </c>
      <c r="AF208" s="13" t="s">
        <v>1006</v>
      </c>
      <c r="AG208" s="13" t="e">
        <f>IF(VLOOKUP(T208,#REF!,29,0)=0,VLOOKUP(T208,#REF!,23,0)&amp;RIGHT(S208,2),VLOOKUP(T208,#REF!,23,0)&amp;VLOOKUP(T208,#REF!,29,0))</f>
        <v>#REF!</v>
      </c>
      <c r="AH208" s="13" t="s">
        <v>124</v>
      </c>
      <c r="AI208" s="13" t="e">
        <f t="shared" si="47"/>
        <v>#REF!</v>
      </c>
    </row>
    <row r="209" ht="15" customHeight="1" spans="1:35">
      <c r="A209" s="21">
        <f t="shared" si="39"/>
        <v>208</v>
      </c>
      <c r="B209" s="22" t="s">
        <v>1007</v>
      </c>
      <c r="C209" s="22" t="s">
        <v>45</v>
      </c>
      <c r="D209" s="22" t="s">
        <v>36</v>
      </c>
      <c r="E209" s="22" t="s">
        <v>1008</v>
      </c>
      <c r="F209" s="22" t="s">
        <v>1007</v>
      </c>
      <c r="G209" s="22" t="s">
        <v>1007</v>
      </c>
      <c r="H209" s="22" t="s">
        <v>1007</v>
      </c>
      <c r="I209" s="22" t="s">
        <v>1007</v>
      </c>
      <c r="J209" s="22" t="s">
        <v>1007</v>
      </c>
      <c r="K209" s="22" t="s">
        <v>124</v>
      </c>
      <c r="L209" s="22" t="s">
        <v>1009</v>
      </c>
      <c r="M209" s="22" t="s">
        <v>1010</v>
      </c>
      <c r="N209" s="22" t="e">
        <f>INDEX(#REF!,MATCH($K209,#REF!,0))</f>
        <v>#REF!</v>
      </c>
      <c r="O209" s="21"/>
      <c r="P209" s="25" t="str">
        <f t="shared" si="40"/>
        <v/>
      </c>
      <c r="Q209" s="21"/>
      <c r="R209" s="21"/>
      <c r="S209" s="21"/>
      <c r="T209" s="32" t="str">
        <f t="shared" si="41"/>
        <v>小学语文</v>
      </c>
      <c r="U209" s="32" t="str">
        <f>IFERROR(VLOOKUP(复审!T209,#REF!,2,FALSE),"无此科目")</f>
        <v>无此科目</v>
      </c>
      <c r="V209" s="21" t="str">
        <f t="shared" si="42"/>
        <v/>
      </c>
      <c r="W209" s="21">
        <f t="shared" si="36"/>
        <v>0</v>
      </c>
      <c r="X209" s="21">
        <f t="shared" si="37"/>
        <v>1</v>
      </c>
      <c r="Y209" s="21" t="str">
        <f t="shared" si="43"/>
        <v/>
      </c>
      <c r="Z20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09" s="13" t="str">
        <f t="shared" si="38"/>
        <v/>
      </c>
      <c r="AB209" s="13" t="str">
        <f t="shared" si="44"/>
        <v>N</v>
      </c>
      <c r="AC209" s="13">
        <f t="shared" si="45"/>
        <v>133</v>
      </c>
      <c r="AD209" s="13" t="str">
        <f t="shared" si="46"/>
        <v/>
      </c>
      <c r="AE209" s="13" t="e">
        <f>IF(AND(VLOOKUP($T209,#REF!,2,0)=0,S209=""),"“错误请确认”",IF(VLOOKUP($T209,#REF!,2,0)=0,S209,VLOOKUP($T209,#REF!,2,0)))</f>
        <v>#REF!</v>
      </c>
      <c r="AF209" s="13" t="s">
        <v>1011</v>
      </c>
      <c r="AG209" s="13" t="e">
        <f>IF(VLOOKUP(T209,#REF!,29,0)=0,VLOOKUP(T209,#REF!,23,0)&amp;RIGHT(S209,2),VLOOKUP(T209,#REF!,23,0)&amp;VLOOKUP(T209,#REF!,29,0))</f>
        <v>#REF!</v>
      </c>
      <c r="AH209" s="13" t="s">
        <v>50</v>
      </c>
      <c r="AI209" s="13" t="e">
        <f t="shared" si="47"/>
        <v>#REF!</v>
      </c>
    </row>
    <row r="210" ht="15" customHeight="1" spans="1:35">
      <c r="A210" s="21">
        <f t="shared" si="39"/>
        <v>209</v>
      </c>
      <c r="B210" s="22" t="s">
        <v>1012</v>
      </c>
      <c r="C210" s="22" t="s">
        <v>45</v>
      </c>
      <c r="D210" s="22" t="s">
        <v>36</v>
      </c>
      <c r="E210" s="22" t="s">
        <v>1013</v>
      </c>
      <c r="F210" s="22" t="s">
        <v>1012</v>
      </c>
      <c r="G210" s="22" t="s">
        <v>1012</v>
      </c>
      <c r="H210" s="22" t="s">
        <v>1012</v>
      </c>
      <c r="I210" s="22" t="s">
        <v>1012</v>
      </c>
      <c r="J210" s="22" t="s">
        <v>1012</v>
      </c>
      <c r="K210" s="22" t="s">
        <v>124</v>
      </c>
      <c r="L210" s="22" t="s">
        <v>1014</v>
      </c>
      <c r="M210" s="22" t="s">
        <v>91</v>
      </c>
      <c r="N210" s="22" t="e">
        <f>INDEX(#REF!,MATCH($K210,#REF!,0))</f>
        <v>#REF!</v>
      </c>
      <c r="O210" s="21"/>
      <c r="P210" s="25" t="str">
        <f t="shared" si="40"/>
        <v/>
      </c>
      <c r="Q210" s="21"/>
      <c r="R210" s="21"/>
      <c r="S210" s="21"/>
      <c r="T210" s="32" t="str">
        <f t="shared" si="41"/>
        <v>小学语文</v>
      </c>
      <c r="U210" s="32" t="str">
        <f>IFERROR(VLOOKUP(复审!T210,#REF!,2,FALSE),"无此科目")</f>
        <v>无此科目</v>
      </c>
      <c r="V210" s="21" t="str">
        <f t="shared" si="42"/>
        <v/>
      </c>
      <c r="W210" s="21">
        <f t="shared" si="36"/>
        <v>0</v>
      </c>
      <c r="X210" s="21">
        <f t="shared" si="37"/>
        <v>1</v>
      </c>
      <c r="Y210" s="21" t="str">
        <f t="shared" si="43"/>
        <v/>
      </c>
      <c r="Z21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10" s="13" t="str">
        <f t="shared" si="38"/>
        <v/>
      </c>
      <c r="AB210" s="13" t="str">
        <f t="shared" si="44"/>
        <v>N</v>
      </c>
      <c r="AC210" s="13">
        <f t="shared" si="45"/>
        <v>134</v>
      </c>
      <c r="AD210" s="13" t="str">
        <f t="shared" si="46"/>
        <v/>
      </c>
      <c r="AE210" s="13" t="e">
        <f>IF(AND(VLOOKUP($T210,#REF!,2,0)=0,S210=""),"“错误请确认”",IF(VLOOKUP($T210,#REF!,2,0)=0,S210,VLOOKUP($T210,#REF!,2,0)))</f>
        <v>#REF!</v>
      </c>
      <c r="AF210" s="13" t="s">
        <v>1015</v>
      </c>
      <c r="AG210" s="13" t="e">
        <f>IF(VLOOKUP(T210,#REF!,29,0)=0,VLOOKUP(T210,#REF!,23,0)&amp;RIGHT(S210,2),VLOOKUP(T210,#REF!,23,0)&amp;VLOOKUP(T210,#REF!,29,0))</f>
        <v>#REF!</v>
      </c>
      <c r="AH210" s="13" t="s">
        <v>50</v>
      </c>
      <c r="AI210" s="13" t="e">
        <f t="shared" si="47"/>
        <v>#REF!</v>
      </c>
    </row>
    <row r="211" ht="15" customHeight="1" spans="1:35">
      <c r="A211" s="21">
        <f t="shared" si="39"/>
        <v>210</v>
      </c>
      <c r="B211" s="22" t="s">
        <v>1016</v>
      </c>
      <c r="C211" s="22" t="s">
        <v>45</v>
      </c>
      <c r="D211" s="22" t="s">
        <v>36</v>
      </c>
      <c r="E211" s="22" t="s">
        <v>1017</v>
      </c>
      <c r="F211" s="22" t="s">
        <v>1016</v>
      </c>
      <c r="G211" s="22" t="s">
        <v>1016</v>
      </c>
      <c r="H211" s="22" t="s">
        <v>1016</v>
      </c>
      <c r="I211" s="22" t="s">
        <v>1016</v>
      </c>
      <c r="J211" s="22" t="s">
        <v>1016</v>
      </c>
      <c r="K211" s="22" t="s">
        <v>124</v>
      </c>
      <c r="L211" s="22" t="s">
        <v>1018</v>
      </c>
      <c r="M211" s="22" t="s">
        <v>1018</v>
      </c>
      <c r="N211" s="22" t="e">
        <f>INDEX(#REF!,MATCH($K211,#REF!,0))</f>
        <v>#REF!</v>
      </c>
      <c r="O211" s="21"/>
      <c r="P211" s="25" t="str">
        <f t="shared" si="40"/>
        <v/>
      </c>
      <c r="Q211" s="21"/>
      <c r="R211" s="21"/>
      <c r="S211" s="21"/>
      <c r="T211" s="32" t="str">
        <f t="shared" si="41"/>
        <v>小学语文</v>
      </c>
      <c r="U211" s="32" t="str">
        <f>IFERROR(VLOOKUP(复审!T211,#REF!,2,FALSE),"无此科目")</f>
        <v>无此科目</v>
      </c>
      <c r="V211" s="21" t="str">
        <f t="shared" si="42"/>
        <v/>
      </c>
      <c r="W211" s="21">
        <f t="shared" si="36"/>
        <v>0</v>
      </c>
      <c r="X211" s="21">
        <f t="shared" si="37"/>
        <v>1</v>
      </c>
      <c r="Y211" s="21" t="str">
        <f t="shared" si="43"/>
        <v/>
      </c>
      <c r="Z21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11" s="13" t="str">
        <f t="shared" si="38"/>
        <v/>
      </c>
      <c r="AB211" s="13" t="str">
        <f t="shared" si="44"/>
        <v>N</v>
      </c>
      <c r="AC211" s="13">
        <f t="shared" si="45"/>
        <v>135</v>
      </c>
      <c r="AD211" s="13" t="str">
        <f t="shared" si="46"/>
        <v/>
      </c>
      <c r="AE211" s="13" t="e">
        <f>IF(AND(VLOOKUP($T211,#REF!,2,0)=0,S211=""),"“错误请确认”",IF(VLOOKUP($T211,#REF!,2,0)=0,S211,VLOOKUP($T211,#REF!,2,0)))</f>
        <v>#REF!</v>
      </c>
      <c r="AF211" s="13" t="s">
        <v>1019</v>
      </c>
      <c r="AG211" s="13" t="e">
        <f>IF(VLOOKUP(T211,#REF!,29,0)=0,VLOOKUP(T211,#REF!,23,0)&amp;RIGHT(S211,2),VLOOKUP(T211,#REF!,23,0)&amp;VLOOKUP(T211,#REF!,29,0))</f>
        <v>#REF!</v>
      </c>
      <c r="AH211" s="13" t="s">
        <v>50</v>
      </c>
      <c r="AI211" s="13" t="e">
        <f t="shared" si="47"/>
        <v>#REF!</v>
      </c>
    </row>
    <row r="212" ht="15" customHeight="1" spans="1:35">
      <c r="A212" s="21">
        <f t="shared" si="39"/>
        <v>211</v>
      </c>
      <c r="B212" s="22" t="s">
        <v>1020</v>
      </c>
      <c r="C212" s="22" t="s">
        <v>45</v>
      </c>
      <c r="D212" s="22" t="s">
        <v>36</v>
      </c>
      <c r="E212" s="22" t="s">
        <v>1021</v>
      </c>
      <c r="F212" s="22" t="s">
        <v>1020</v>
      </c>
      <c r="G212" s="22" t="s">
        <v>1020</v>
      </c>
      <c r="H212" s="22" t="s">
        <v>1020</v>
      </c>
      <c r="I212" s="22" t="s">
        <v>1020</v>
      </c>
      <c r="J212" s="22" t="s">
        <v>1020</v>
      </c>
      <c r="K212" s="22" t="s">
        <v>124</v>
      </c>
      <c r="L212" s="22" t="s">
        <v>1022</v>
      </c>
      <c r="M212" s="22" t="s">
        <v>1022</v>
      </c>
      <c r="N212" s="22" t="e">
        <f>INDEX(#REF!,MATCH($K212,#REF!,0))</f>
        <v>#REF!</v>
      </c>
      <c r="O212" s="21"/>
      <c r="P212" s="25" t="str">
        <f t="shared" si="40"/>
        <v/>
      </c>
      <c r="Q212" s="21"/>
      <c r="R212" s="21"/>
      <c r="S212" s="21"/>
      <c r="T212" s="32" t="str">
        <f t="shared" si="41"/>
        <v>小学语文</v>
      </c>
      <c r="U212" s="32" t="str">
        <f>IFERROR(VLOOKUP(复审!T212,#REF!,2,FALSE),"无此科目")</f>
        <v>无此科目</v>
      </c>
      <c r="V212" s="21" t="str">
        <f t="shared" si="42"/>
        <v/>
      </c>
      <c r="W212" s="21">
        <f t="shared" si="36"/>
        <v>0</v>
      </c>
      <c r="X212" s="21">
        <f t="shared" si="37"/>
        <v>1</v>
      </c>
      <c r="Y212" s="21" t="str">
        <f t="shared" si="43"/>
        <v/>
      </c>
      <c r="Z21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12" s="13" t="str">
        <f t="shared" si="38"/>
        <v/>
      </c>
      <c r="AB212" s="13" t="str">
        <f t="shared" si="44"/>
        <v>N</v>
      </c>
      <c r="AC212" s="13">
        <f t="shared" si="45"/>
        <v>136</v>
      </c>
      <c r="AD212" s="13" t="str">
        <f t="shared" si="46"/>
        <v/>
      </c>
      <c r="AE212" s="13" t="e">
        <f>IF(AND(VLOOKUP($T212,#REF!,2,0)=0,S212=""),"“错误请确认”",IF(VLOOKUP($T212,#REF!,2,0)=0,S212,VLOOKUP($T212,#REF!,2,0)))</f>
        <v>#REF!</v>
      </c>
      <c r="AF212" s="13" t="s">
        <v>1023</v>
      </c>
      <c r="AG212" s="13" t="e">
        <f>IF(VLOOKUP(T212,#REF!,29,0)=0,VLOOKUP(T212,#REF!,23,0)&amp;RIGHT(S212,2),VLOOKUP(T212,#REF!,23,0)&amp;VLOOKUP(T212,#REF!,29,0))</f>
        <v>#REF!</v>
      </c>
      <c r="AH212" s="13" t="s">
        <v>50</v>
      </c>
      <c r="AI212" s="13" t="e">
        <f t="shared" si="47"/>
        <v>#REF!</v>
      </c>
    </row>
    <row r="213" ht="15" customHeight="1" spans="1:35">
      <c r="A213" s="21">
        <f t="shared" si="39"/>
        <v>212</v>
      </c>
      <c r="B213" s="22" t="s">
        <v>1024</v>
      </c>
      <c r="C213" s="22" t="s">
        <v>45</v>
      </c>
      <c r="D213" s="22" t="s">
        <v>36</v>
      </c>
      <c r="E213" s="22" t="s">
        <v>1025</v>
      </c>
      <c r="F213" s="22" t="s">
        <v>1024</v>
      </c>
      <c r="G213" s="22" t="s">
        <v>1024</v>
      </c>
      <c r="H213" s="22" t="s">
        <v>1024</v>
      </c>
      <c r="I213" s="22" t="s">
        <v>1024</v>
      </c>
      <c r="J213" s="22" t="s">
        <v>1024</v>
      </c>
      <c r="K213" s="22" t="s">
        <v>124</v>
      </c>
      <c r="L213" s="22" t="s">
        <v>1026</v>
      </c>
      <c r="M213" s="22" t="s">
        <v>1027</v>
      </c>
      <c r="N213" s="22" t="e">
        <f>INDEX(#REF!,MATCH($K213,#REF!,0))</f>
        <v>#REF!</v>
      </c>
      <c r="O213" s="21"/>
      <c r="P213" s="25" t="str">
        <f t="shared" si="40"/>
        <v/>
      </c>
      <c r="Q213" s="21"/>
      <c r="R213" s="21"/>
      <c r="S213" s="21"/>
      <c r="T213" s="32" t="str">
        <f t="shared" si="41"/>
        <v>小学语文</v>
      </c>
      <c r="U213" s="32" t="str">
        <f>IFERROR(VLOOKUP(复审!T213,#REF!,2,FALSE),"无此科目")</f>
        <v>无此科目</v>
      </c>
      <c r="V213" s="21" t="str">
        <f t="shared" si="42"/>
        <v/>
      </c>
      <c r="W213" s="21">
        <f t="shared" si="36"/>
        <v>0</v>
      </c>
      <c r="X213" s="21">
        <f t="shared" si="37"/>
        <v>1</v>
      </c>
      <c r="Y213" s="21" t="str">
        <f t="shared" si="43"/>
        <v/>
      </c>
      <c r="Z21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13" s="13" t="str">
        <f t="shared" si="38"/>
        <v/>
      </c>
      <c r="AB213" s="13" t="str">
        <f t="shared" si="44"/>
        <v>N</v>
      </c>
      <c r="AC213" s="13">
        <f t="shared" si="45"/>
        <v>137</v>
      </c>
      <c r="AD213" s="13" t="str">
        <f t="shared" si="46"/>
        <v/>
      </c>
      <c r="AE213" s="13" t="e">
        <f>IF(AND(VLOOKUP($T213,#REF!,2,0)=0,S213=""),"“错误请确认”",IF(VLOOKUP($T213,#REF!,2,0)=0,S213,VLOOKUP($T213,#REF!,2,0)))</f>
        <v>#REF!</v>
      </c>
      <c r="AF213" s="13" t="s">
        <v>1028</v>
      </c>
      <c r="AG213" s="13" t="e">
        <f>IF(VLOOKUP(T213,#REF!,29,0)=0,VLOOKUP(T213,#REF!,23,0)&amp;RIGHT(S213,2),VLOOKUP(T213,#REF!,23,0)&amp;VLOOKUP(T213,#REF!,29,0))</f>
        <v>#REF!</v>
      </c>
      <c r="AH213" s="13" t="s">
        <v>50</v>
      </c>
      <c r="AI213" s="13" t="e">
        <f t="shared" si="47"/>
        <v>#REF!</v>
      </c>
    </row>
    <row r="214" ht="15" customHeight="1" spans="1:35">
      <c r="A214" s="21">
        <f t="shared" si="39"/>
        <v>213</v>
      </c>
      <c r="B214" s="22" t="s">
        <v>1029</v>
      </c>
      <c r="C214" s="22" t="s">
        <v>45</v>
      </c>
      <c r="D214" s="22" t="s">
        <v>36</v>
      </c>
      <c r="E214" s="22" t="s">
        <v>1030</v>
      </c>
      <c r="F214" s="22" t="s">
        <v>1029</v>
      </c>
      <c r="G214" s="22" t="s">
        <v>1029</v>
      </c>
      <c r="H214" s="22" t="s">
        <v>1029</v>
      </c>
      <c r="I214" s="22" t="s">
        <v>1029</v>
      </c>
      <c r="J214" s="22" t="s">
        <v>1029</v>
      </c>
      <c r="K214" s="22" t="s">
        <v>124</v>
      </c>
      <c r="L214" s="22" t="s">
        <v>1031</v>
      </c>
      <c r="M214" s="22" t="s">
        <v>1032</v>
      </c>
      <c r="N214" s="22" t="e">
        <f>INDEX(#REF!,MATCH($K214,#REF!,0))</f>
        <v>#REF!</v>
      </c>
      <c r="O214" s="21"/>
      <c r="P214" s="25" t="str">
        <f t="shared" si="40"/>
        <v>小学语文第10考场</v>
      </c>
      <c r="Q214" s="21"/>
      <c r="R214" s="21">
        <v>298</v>
      </c>
      <c r="S214" s="21" t="s">
        <v>175</v>
      </c>
      <c r="T214" s="32" t="str">
        <f t="shared" si="41"/>
        <v>小学语文</v>
      </c>
      <c r="U214" s="32" t="str">
        <f>IFERROR(VLOOKUP(复审!T214,#REF!,2,FALSE),"无此科目")</f>
        <v>无此科目</v>
      </c>
      <c r="V214" s="21" t="str">
        <f t="shared" si="42"/>
        <v>无此科目298</v>
      </c>
      <c r="W214" s="21">
        <f t="shared" si="36"/>
        <v>298</v>
      </c>
      <c r="X214" s="21">
        <f t="shared" si="37"/>
        <v>1</v>
      </c>
      <c r="Y214" s="21">
        <f t="shared" si="43"/>
        <v>1</v>
      </c>
      <c r="Z21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14" s="13" t="str">
        <f t="shared" si="38"/>
        <v/>
      </c>
      <c r="AB214" s="13" t="str">
        <f t="shared" si="44"/>
        <v>Y</v>
      </c>
      <c r="AC214" s="13" t="str">
        <f t="shared" si="45"/>
        <v/>
      </c>
      <c r="AD214" s="13">
        <f t="shared" si="46"/>
        <v>1</v>
      </c>
      <c r="AE214" s="13" t="e">
        <f>IF(AND(VLOOKUP($T214,#REF!,2,0)=0,S214=""),"“错误请确认”",IF(VLOOKUP($T214,#REF!,2,0)=0,S214,VLOOKUP($T214,#REF!,2,0)))</f>
        <v>#REF!</v>
      </c>
      <c r="AF214" s="13" t="s">
        <v>1033</v>
      </c>
      <c r="AG214" s="13" t="e">
        <f>IF(VLOOKUP(T214,#REF!,29,0)=0,VLOOKUP(T214,#REF!,23,0)&amp;RIGHT(S214,2),VLOOKUP(T214,#REF!,23,0)&amp;VLOOKUP(T214,#REF!,29,0))</f>
        <v>#REF!</v>
      </c>
      <c r="AH214" s="13" t="s">
        <v>124</v>
      </c>
      <c r="AI214" s="13" t="e">
        <f t="shared" si="47"/>
        <v>#REF!</v>
      </c>
    </row>
    <row r="215" ht="15" customHeight="1" spans="1:35">
      <c r="A215" s="21">
        <f t="shared" si="39"/>
        <v>214</v>
      </c>
      <c r="B215" s="22" t="s">
        <v>1034</v>
      </c>
      <c r="C215" s="22" t="s">
        <v>35</v>
      </c>
      <c r="D215" s="22" t="s">
        <v>36</v>
      </c>
      <c r="E215" s="22" t="s">
        <v>1035</v>
      </c>
      <c r="F215" s="22" t="s">
        <v>1034</v>
      </c>
      <c r="G215" s="22" t="s">
        <v>1034</v>
      </c>
      <c r="H215" s="22" t="s">
        <v>1034</v>
      </c>
      <c r="I215" s="22" t="s">
        <v>1034</v>
      </c>
      <c r="J215" s="22" t="s">
        <v>1034</v>
      </c>
      <c r="K215" s="22" t="s">
        <v>124</v>
      </c>
      <c r="L215" s="22" t="s">
        <v>1036</v>
      </c>
      <c r="M215" s="22" t="s">
        <v>91</v>
      </c>
      <c r="N215" s="22" t="e">
        <f>INDEX(#REF!,MATCH($K215,#REF!,0))</f>
        <v>#REF!</v>
      </c>
      <c r="O215" s="21"/>
      <c r="P215" s="25" t="str">
        <f t="shared" si="40"/>
        <v/>
      </c>
      <c r="Q215" s="21"/>
      <c r="R215" s="21"/>
      <c r="S215" s="21"/>
      <c r="T215" s="32" t="str">
        <f t="shared" si="41"/>
        <v>小学语文</v>
      </c>
      <c r="U215" s="32" t="str">
        <f>IFERROR(VLOOKUP(复审!T215,#REF!,2,FALSE),"无此科目")</f>
        <v>无此科目</v>
      </c>
      <c r="V215" s="21" t="str">
        <f t="shared" si="42"/>
        <v/>
      </c>
      <c r="W215" s="21">
        <f t="shared" si="36"/>
        <v>0</v>
      </c>
      <c r="X215" s="21">
        <f t="shared" si="37"/>
        <v>1</v>
      </c>
      <c r="Y215" s="21" t="str">
        <f t="shared" si="43"/>
        <v/>
      </c>
      <c r="Z21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15" s="13" t="str">
        <f t="shared" si="38"/>
        <v/>
      </c>
      <c r="AB215" s="13" t="str">
        <f t="shared" si="44"/>
        <v>N</v>
      </c>
      <c r="AC215" s="13">
        <f t="shared" si="45"/>
        <v>138</v>
      </c>
      <c r="AD215" s="13" t="str">
        <f t="shared" si="46"/>
        <v/>
      </c>
      <c r="AE215" s="13" t="e">
        <f>IF(AND(VLOOKUP($T215,#REF!,2,0)=0,S215=""),"“错误请确认”",IF(VLOOKUP($T215,#REF!,2,0)=0,S215,VLOOKUP($T215,#REF!,2,0)))</f>
        <v>#REF!</v>
      </c>
      <c r="AF215" s="13" t="s">
        <v>1037</v>
      </c>
      <c r="AG215" s="13" t="e">
        <f>IF(VLOOKUP(T215,#REF!,29,0)=0,VLOOKUP(T215,#REF!,23,0)&amp;RIGHT(S215,2),VLOOKUP(T215,#REF!,23,0)&amp;VLOOKUP(T215,#REF!,29,0))</f>
        <v>#REF!</v>
      </c>
      <c r="AH215" s="13" t="s">
        <v>50</v>
      </c>
      <c r="AI215" s="13" t="e">
        <f t="shared" si="47"/>
        <v>#REF!</v>
      </c>
    </row>
    <row r="216" ht="15" customHeight="1" spans="1:35">
      <c r="A216" s="21">
        <f t="shared" si="39"/>
        <v>215</v>
      </c>
      <c r="B216" s="22" t="s">
        <v>1038</v>
      </c>
      <c r="C216" s="22" t="s">
        <v>45</v>
      </c>
      <c r="D216" s="22" t="s">
        <v>36</v>
      </c>
      <c r="E216" s="22" t="s">
        <v>1039</v>
      </c>
      <c r="F216" s="22" t="s">
        <v>1038</v>
      </c>
      <c r="G216" s="22" t="s">
        <v>1038</v>
      </c>
      <c r="H216" s="22" t="s">
        <v>1038</v>
      </c>
      <c r="I216" s="22" t="s">
        <v>1038</v>
      </c>
      <c r="J216" s="22" t="s">
        <v>1038</v>
      </c>
      <c r="K216" s="22" t="s">
        <v>124</v>
      </c>
      <c r="L216" s="22" t="s">
        <v>1040</v>
      </c>
      <c r="M216" s="22" t="s">
        <v>1040</v>
      </c>
      <c r="N216" s="22" t="e">
        <f>INDEX(#REF!,MATCH($K216,#REF!,0))</f>
        <v>#REF!</v>
      </c>
      <c r="O216" s="21"/>
      <c r="P216" s="25" t="str">
        <f t="shared" si="40"/>
        <v/>
      </c>
      <c r="Q216" s="21"/>
      <c r="R216" s="21"/>
      <c r="S216" s="21"/>
      <c r="T216" s="32" t="str">
        <f t="shared" si="41"/>
        <v>小学语文</v>
      </c>
      <c r="U216" s="32" t="str">
        <f>IFERROR(VLOOKUP(复审!T216,#REF!,2,FALSE),"无此科目")</f>
        <v>无此科目</v>
      </c>
      <c r="V216" s="21" t="str">
        <f t="shared" si="42"/>
        <v/>
      </c>
      <c r="W216" s="21">
        <f t="shared" si="36"/>
        <v>0</v>
      </c>
      <c r="X216" s="21">
        <f t="shared" si="37"/>
        <v>1</v>
      </c>
      <c r="Y216" s="21" t="str">
        <f t="shared" si="43"/>
        <v/>
      </c>
      <c r="Z21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16" s="13" t="str">
        <f t="shared" si="38"/>
        <v/>
      </c>
      <c r="AB216" s="13" t="str">
        <f t="shared" si="44"/>
        <v>N</v>
      </c>
      <c r="AC216" s="13">
        <f t="shared" si="45"/>
        <v>139</v>
      </c>
      <c r="AD216" s="13" t="str">
        <f t="shared" si="46"/>
        <v/>
      </c>
      <c r="AE216" s="13" t="e">
        <f>IF(AND(VLOOKUP($T216,#REF!,2,0)=0,S216=""),"“错误请确认”",IF(VLOOKUP($T216,#REF!,2,0)=0,S216,VLOOKUP($T216,#REF!,2,0)))</f>
        <v>#REF!</v>
      </c>
      <c r="AF216" s="13" t="s">
        <v>1041</v>
      </c>
      <c r="AG216" s="13" t="e">
        <f>IF(VLOOKUP(T216,#REF!,29,0)=0,VLOOKUP(T216,#REF!,23,0)&amp;RIGHT(S216,2),VLOOKUP(T216,#REF!,23,0)&amp;VLOOKUP(T216,#REF!,29,0))</f>
        <v>#REF!</v>
      </c>
      <c r="AH216" s="13" t="s">
        <v>50</v>
      </c>
      <c r="AI216" s="13" t="e">
        <f t="shared" si="47"/>
        <v>#REF!</v>
      </c>
    </row>
    <row r="217" ht="15" customHeight="1" spans="1:35">
      <c r="A217" s="21">
        <f t="shared" si="39"/>
        <v>216</v>
      </c>
      <c r="B217" s="22" t="s">
        <v>1042</v>
      </c>
      <c r="C217" s="22" t="s">
        <v>45</v>
      </c>
      <c r="D217" s="22" t="s">
        <v>36</v>
      </c>
      <c r="E217" s="22" t="s">
        <v>1043</v>
      </c>
      <c r="F217" s="22" t="s">
        <v>1042</v>
      </c>
      <c r="G217" s="22" t="s">
        <v>1042</v>
      </c>
      <c r="H217" s="22" t="s">
        <v>1042</v>
      </c>
      <c r="I217" s="22" t="s">
        <v>1042</v>
      </c>
      <c r="J217" s="22" t="s">
        <v>1042</v>
      </c>
      <c r="K217" s="22" t="s">
        <v>124</v>
      </c>
      <c r="L217" s="22" t="s">
        <v>1044</v>
      </c>
      <c r="M217" s="22" t="s">
        <v>1045</v>
      </c>
      <c r="N217" s="22" t="e">
        <f>INDEX(#REF!,MATCH($K217,#REF!,0))</f>
        <v>#REF!</v>
      </c>
      <c r="O217" s="21"/>
      <c r="P217" s="25" t="str">
        <f t="shared" si="40"/>
        <v/>
      </c>
      <c r="Q217" s="21"/>
      <c r="R217" s="21"/>
      <c r="S217" s="21"/>
      <c r="T217" s="32" t="str">
        <f t="shared" si="41"/>
        <v>小学语文</v>
      </c>
      <c r="U217" s="32" t="str">
        <f>IFERROR(VLOOKUP(复审!T217,#REF!,2,FALSE),"无此科目")</f>
        <v>无此科目</v>
      </c>
      <c r="V217" s="21" t="str">
        <f t="shared" si="42"/>
        <v/>
      </c>
      <c r="W217" s="21">
        <f t="shared" si="36"/>
        <v>0</v>
      </c>
      <c r="X217" s="21">
        <f t="shared" si="37"/>
        <v>1</v>
      </c>
      <c r="Y217" s="21" t="str">
        <f t="shared" si="43"/>
        <v/>
      </c>
      <c r="Z21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17" s="13" t="str">
        <f t="shared" si="38"/>
        <v/>
      </c>
      <c r="AB217" s="13" t="str">
        <f t="shared" si="44"/>
        <v>N</v>
      </c>
      <c r="AC217" s="13">
        <f t="shared" si="45"/>
        <v>140</v>
      </c>
      <c r="AD217" s="13" t="str">
        <f t="shared" si="46"/>
        <v/>
      </c>
      <c r="AE217" s="13" t="e">
        <f>IF(AND(VLOOKUP($T217,#REF!,2,0)=0,S217=""),"“错误请确认”",IF(VLOOKUP($T217,#REF!,2,0)=0,S217,VLOOKUP($T217,#REF!,2,0)))</f>
        <v>#REF!</v>
      </c>
      <c r="AF217" s="13" t="s">
        <v>1046</v>
      </c>
      <c r="AG217" s="13" t="e">
        <f>IF(VLOOKUP(T217,#REF!,29,0)=0,VLOOKUP(T217,#REF!,23,0)&amp;RIGHT(S217,2),VLOOKUP(T217,#REF!,23,0)&amp;VLOOKUP(T217,#REF!,29,0))</f>
        <v>#REF!</v>
      </c>
      <c r="AH217" s="13" t="s">
        <v>50</v>
      </c>
      <c r="AI217" s="13" t="e">
        <f t="shared" si="47"/>
        <v>#REF!</v>
      </c>
    </row>
    <row r="218" ht="15" customHeight="1" spans="1:35">
      <c r="A218" s="21">
        <f t="shared" si="39"/>
        <v>217</v>
      </c>
      <c r="B218" s="22" t="s">
        <v>1047</v>
      </c>
      <c r="C218" s="22" t="s">
        <v>45</v>
      </c>
      <c r="D218" s="22" t="s">
        <v>36</v>
      </c>
      <c r="E218" s="22" t="s">
        <v>1048</v>
      </c>
      <c r="F218" s="22" t="s">
        <v>1047</v>
      </c>
      <c r="G218" s="22" t="s">
        <v>1047</v>
      </c>
      <c r="H218" s="22" t="s">
        <v>1047</v>
      </c>
      <c r="I218" s="22" t="s">
        <v>1047</v>
      </c>
      <c r="J218" s="22" t="s">
        <v>1047</v>
      </c>
      <c r="K218" s="22" t="s">
        <v>124</v>
      </c>
      <c r="L218" s="22" t="s">
        <v>1049</v>
      </c>
      <c r="M218" s="22" t="s">
        <v>1050</v>
      </c>
      <c r="N218" s="22" t="e">
        <f>INDEX(#REF!,MATCH($K218,#REF!,0))</f>
        <v>#REF!</v>
      </c>
      <c r="O218" s="21"/>
      <c r="P218" s="25" t="str">
        <f t="shared" si="40"/>
        <v>小学语文第11考场</v>
      </c>
      <c r="Q218" s="21"/>
      <c r="R218" s="21">
        <v>306</v>
      </c>
      <c r="S218" s="21" t="s">
        <v>175</v>
      </c>
      <c r="T218" s="32" t="str">
        <f t="shared" si="41"/>
        <v>小学语文</v>
      </c>
      <c r="U218" s="32" t="str">
        <f>IFERROR(VLOOKUP(复审!T218,#REF!,2,FALSE),"无此科目")</f>
        <v>无此科目</v>
      </c>
      <c r="V218" s="21" t="str">
        <f t="shared" si="42"/>
        <v>无此科目306</v>
      </c>
      <c r="W218" s="21">
        <f t="shared" si="36"/>
        <v>306</v>
      </c>
      <c r="X218" s="21">
        <f t="shared" si="37"/>
        <v>1</v>
      </c>
      <c r="Y218" s="21">
        <f t="shared" si="43"/>
        <v>1</v>
      </c>
      <c r="Z21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18" s="13" t="str">
        <f t="shared" si="38"/>
        <v/>
      </c>
      <c r="AB218" s="13" t="str">
        <f t="shared" si="44"/>
        <v>Y</v>
      </c>
      <c r="AC218" s="13" t="str">
        <f t="shared" si="45"/>
        <v/>
      </c>
      <c r="AD218" s="13">
        <f t="shared" si="46"/>
        <v>1</v>
      </c>
      <c r="AE218" s="13" t="e">
        <f>IF(AND(VLOOKUP($T218,#REF!,2,0)=0,S218=""),"“错误请确认”",IF(VLOOKUP($T218,#REF!,2,0)=0,S218,VLOOKUP($T218,#REF!,2,0)))</f>
        <v>#REF!</v>
      </c>
      <c r="AF218" s="13" t="s">
        <v>1051</v>
      </c>
      <c r="AG218" s="13" t="e">
        <f>IF(VLOOKUP(T218,#REF!,29,0)=0,VLOOKUP(T218,#REF!,23,0)&amp;RIGHT(S218,2),VLOOKUP(T218,#REF!,23,0)&amp;VLOOKUP(T218,#REF!,29,0))</f>
        <v>#REF!</v>
      </c>
      <c r="AH218" s="13" t="s">
        <v>128</v>
      </c>
      <c r="AI218" s="13" t="e">
        <f t="shared" si="47"/>
        <v>#REF!</v>
      </c>
    </row>
    <row r="219" ht="15" customHeight="1" spans="1:35">
      <c r="A219" s="21">
        <f t="shared" si="39"/>
        <v>218</v>
      </c>
      <c r="B219" s="22" t="s">
        <v>1052</v>
      </c>
      <c r="C219" s="22" t="s">
        <v>45</v>
      </c>
      <c r="D219" s="22" t="s">
        <v>36</v>
      </c>
      <c r="E219" s="22" t="s">
        <v>1053</v>
      </c>
      <c r="F219" s="22" t="s">
        <v>1052</v>
      </c>
      <c r="G219" s="22" t="s">
        <v>1052</v>
      </c>
      <c r="H219" s="22" t="s">
        <v>1052</v>
      </c>
      <c r="I219" s="22" t="s">
        <v>1052</v>
      </c>
      <c r="J219" s="22" t="s">
        <v>1052</v>
      </c>
      <c r="K219" s="22" t="s">
        <v>124</v>
      </c>
      <c r="L219" s="22" t="s">
        <v>1054</v>
      </c>
      <c r="M219" s="22" t="s">
        <v>1055</v>
      </c>
      <c r="N219" s="22" t="e">
        <f>INDEX(#REF!,MATCH($K219,#REF!,0))</f>
        <v>#REF!</v>
      </c>
      <c r="O219" s="21"/>
      <c r="P219" s="25" t="str">
        <f t="shared" si="40"/>
        <v/>
      </c>
      <c r="Q219" s="21"/>
      <c r="R219" s="21"/>
      <c r="S219" s="21"/>
      <c r="T219" s="32" t="str">
        <f t="shared" si="41"/>
        <v>小学语文</v>
      </c>
      <c r="U219" s="32" t="str">
        <f>IFERROR(VLOOKUP(复审!T219,#REF!,2,FALSE),"无此科目")</f>
        <v>无此科目</v>
      </c>
      <c r="V219" s="21" t="str">
        <f t="shared" si="42"/>
        <v/>
      </c>
      <c r="W219" s="21">
        <f t="shared" si="36"/>
        <v>0</v>
      </c>
      <c r="X219" s="21">
        <f t="shared" si="37"/>
        <v>1</v>
      </c>
      <c r="Y219" s="21" t="str">
        <f t="shared" si="43"/>
        <v/>
      </c>
      <c r="Z21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19" s="13" t="str">
        <f t="shared" si="38"/>
        <v/>
      </c>
      <c r="AB219" s="13" t="str">
        <f t="shared" si="44"/>
        <v>N</v>
      </c>
      <c r="AC219" s="13">
        <f t="shared" si="45"/>
        <v>141</v>
      </c>
      <c r="AD219" s="13" t="str">
        <f t="shared" si="46"/>
        <v/>
      </c>
      <c r="AE219" s="13" t="e">
        <f>IF(AND(VLOOKUP($T219,#REF!,2,0)=0,S219=""),"“错误请确认”",IF(VLOOKUP($T219,#REF!,2,0)=0,S219,VLOOKUP($T219,#REF!,2,0)))</f>
        <v>#REF!</v>
      </c>
      <c r="AF219" s="13" t="s">
        <v>1056</v>
      </c>
      <c r="AG219" s="13" t="e">
        <f>IF(VLOOKUP(T219,#REF!,29,0)=0,VLOOKUP(T219,#REF!,23,0)&amp;RIGHT(S219,2),VLOOKUP(T219,#REF!,23,0)&amp;VLOOKUP(T219,#REF!,29,0))</f>
        <v>#REF!</v>
      </c>
      <c r="AH219" s="13" t="s">
        <v>50</v>
      </c>
      <c r="AI219" s="13" t="e">
        <f t="shared" si="47"/>
        <v>#REF!</v>
      </c>
    </row>
    <row r="220" ht="15" customHeight="1" spans="1:35">
      <c r="A220" s="21">
        <f t="shared" si="39"/>
        <v>219</v>
      </c>
      <c r="B220" s="22" t="s">
        <v>1057</v>
      </c>
      <c r="C220" s="22" t="s">
        <v>45</v>
      </c>
      <c r="D220" s="22" t="s">
        <v>36</v>
      </c>
      <c r="E220" s="22" t="s">
        <v>1058</v>
      </c>
      <c r="F220" s="22" t="s">
        <v>1057</v>
      </c>
      <c r="G220" s="22" t="s">
        <v>1057</v>
      </c>
      <c r="H220" s="22" t="s">
        <v>1057</v>
      </c>
      <c r="I220" s="22" t="s">
        <v>1057</v>
      </c>
      <c r="J220" s="22" t="s">
        <v>1057</v>
      </c>
      <c r="K220" s="22" t="s">
        <v>124</v>
      </c>
      <c r="L220" s="22" t="s">
        <v>1059</v>
      </c>
      <c r="M220" s="22" t="s">
        <v>91</v>
      </c>
      <c r="N220" s="22" t="e">
        <f>INDEX(#REF!,MATCH($K220,#REF!,0))</f>
        <v>#REF!</v>
      </c>
      <c r="O220" s="21"/>
      <c r="P220" s="25" t="str">
        <f t="shared" si="40"/>
        <v>小学语文第7考场</v>
      </c>
      <c r="Q220" s="21"/>
      <c r="R220" s="21">
        <v>201</v>
      </c>
      <c r="S220" s="21" t="s">
        <v>175</v>
      </c>
      <c r="T220" s="32" t="str">
        <f t="shared" si="41"/>
        <v>小学语文</v>
      </c>
      <c r="U220" s="32" t="str">
        <f>IFERROR(VLOOKUP(复审!T220,#REF!,2,FALSE),"无此科目")</f>
        <v>无此科目</v>
      </c>
      <c r="V220" s="21" t="str">
        <f t="shared" si="42"/>
        <v>无此科目201</v>
      </c>
      <c r="W220" s="21">
        <f t="shared" si="36"/>
        <v>201</v>
      </c>
      <c r="X220" s="21">
        <f t="shared" si="37"/>
        <v>1</v>
      </c>
      <c r="Y220" s="21">
        <f t="shared" si="43"/>
        <v>1</v>
      </c>
      <c r="Z22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20" s="13" t="str">
        <f t="shared" si="38"/>
        <v/>
      </c>
      <c r="AB220" s="13" t="str">
        <f t="shared" si="44"/>
        <v>Y</v>
      </c>
      <c r="AC220" s="13" t="str">
        <f t="shared" si="45"/>
        <v/>
      </c>
      <c r="AD220" s="13">
        <f t="shared" si="46"/>
        <v>1</v>
      </c>
      <c r="AE220" s="13" t="e">
        <f>IF(AND(VLOOKUP($T220,#REF!,2,0)=0,S220=""),"“错误请确认”",IF(VLOOKUP($T220,#REF!,2,0)=0,S220,VLOOKUP($T220,#REF!,2,0)))</f>
        <v>#REF!</v>
      </c>
      <c r="AF220" s="13" t="s">
        <v>1060</v>
      </c>
      <c r="AG220" s="13" t="e">
        <f>IF(VLOOKUP(T220,#REF!,29,0)=0,VLOOKUP(T220,#REF!,23,0)&amp;RIGHT(S220,2),VLOOKUP(T220,#REF!,23,0)&amp;VLOOKUP(T220,#REF!,29,0))</f>
        <v>#REF!</v>
      </c>
      <c r="AH220" s="13" t="s">
        <v>124</v>
      </c>
      <c r="AI220" s="13" t="e">
        <f t="shared" si="47"/>
        <v>#REF!</v>
      </c>
    </row>
    <row r="221" ht="15" customHeight="1" spans="1:35">
      <c r="A221" s="21">
        <f t="shared" si="39"/>
        <v>220</v>
      </c>
      <c r="B221" s="22" t="s">
        <v>1061</v>
      </c>
      <c r="C221" s="22" t="s">
        <v>45</v>
      </c>
      <c r="D221" s="22" t="s">
        <v>36</v>
      </c>
      <c r="E221" s="22" t="s">
        <v>1062</v>
      </c>
      <c r="F221" s="22" t="s">
        <v>1061</v>
      </c>
      <c r="G221" s="22" t="s">
        <v>1061</v>
      </c>
      <c r="H221" s="22" t="s">
        <v>1061</v>
      </c>
      <c r="I221" s="22" t="s">
        <v>1061</v>
      </c>
      <c r="J221" s="22" t="s">
        <v>1061</v>
      </c>
      <c r="K221" s="22" t="s">
        <v>124</v>
      </c>
      <c r="L221" s="22" t="s">
        <v>1063</v>
      </c>
      <c r="M221" s="22" t="s">
        <v>91</v>
      </c>
      <c r="N221" s="22" t="e">
        <f>INDEX(#REF!,MATCH($K221,#REF!,0))</f>
        <v>#REF!</v>
      </c>
      <c r="O221" s="21"/>
      <c r="P221" s="25" t="str">
        <f t="shared" si="40"/>
        <v>小学语文第13考场</v>
      </c>
      <c r="Q221" s="21"/>
      <c r="R221" s="21">
        <v>390</v>
      </c>
      <c r="S221" s="21" t="s">
        <v>150</v>
      </c>
      <c r="T221" s="32" t="str">
        <f t="shared" si="41"/>
        <v>小学语文</v>
      </c>
      <c r="U221" s="32" t="str">
        <f>IFERROR(VLOOKUP(复审!T221,#REF!,2,FALSE),"无此科目")</f>
        <v>无此科目</v>
      </c>
      <c r="V221" s="21" t="str">
        <f t="shared" si="42"/>
        <v>无此科目390</v>
      </c>
      <c r="W221" s="21">
        <f t="shared" si="36"/>
        <v>390</v>
      </c>
      <c r="X221" s="21">
        <f t="shared" si="37"/>
        <v>1</v>
      </c>
      <c r="Y221" s="21">
        <f t="shared" si="43"/>
        <v>1</v>
      </c>
      <c r="Z22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21" s="13" t="str">
        <f t="shared" si="38"/>
        <v/>
      </c>
      <c r="AB221" s="13" t="str">
        <f t="shared" si="44"/>
        <v>Y</v>
      </c>
      <c r="AC221" s="13" t="str">
        <f t="shared" si="45"/>
        <v/>
      </c>
      <c r="AD221" s="13">
        <f t="shared" si="46"/>
        <v>1</v>
      </c>
      <c r="AE221" s="13" t="e">
        <f>IF(AND(VLOOKUP($T221,#REF!,2,0)=0,S221=""),"“错误请确认”",IF(VLOOKUP($T221,#REF!,2,0)=0,S221,VLOOKUP($T221,#REF!,2,0)))</f>
        <v>#REF!</v>
      </c>
      <c r="AF221" s="13" t="s">
        <v>1064</v>
      </c>
      <c r="AG221" s="13" t="e">
        <f>IF(VLOOKUP(T221,#REF!,29,0)=0,VLOOKUP(T221,#REF!,23,0)&amp;RIGHT(S221,2),VLOOKUP(T221,#REF!,23,0)&amp;VLOOKUP(T221,#REF!,29,0))</f>
        <v>#REF!</v>
      </c>
      <c r="AH221" s="13" t="s">
        <v>124</v>
      </c>
      <c r="AI221" s="13" t="e">
        <f t="shared" si="47"/>
        <v>#REF!</v>
      </c>
    </row>
    <row r="222" ht="15" customHeight="1" spans="1:35">
      <c r="A222" s="21">
        <f t="shared" si="39"/>
        <v>221</v>
      </c>
      <c r="B222" s="22" t="s">
        <v>1065</v>
      </c>
      <c r="C222" s="22" t="s">
        <v>45</v>
      </c>
      <c r="D222" s="22" t="s">
        <v>889</v>
      </c>
      <c r="E222" s="22" t="s">
        <v>1066</v>
      </c>
      <c r="F222" s="22" t="s">
        <v>1065</v>
      </c>
      <c r="G222" s="22" t="s">
        <v>1065</v>
      </c>
      <c r="H222" s="22" t="s">
        <v>1065</v>
      </c>
      <c r="I222" s="22" t="s">
        <v>1065</v>
      </c>
      <c r="J222" s="22" t="s">
        <v>1065</v>
      </c>
      <c r="K222" s="22" t="s">
        <v>124</v>
      </c>
      <c r="L222" s="22" t="s">
        <v>1067</v>
      </c>
      <c r="M222" s="22" t="s">
        <v>1067</v>
      </c>
      <c r="N222" s="22" t="e">
        <f>INDEX(#REF!,MATCH($K222,#REF!,0))</f>
        <v>#REF!</v>
      </c>
      <c r="O222" s="21"/>
      <c r="P222" s="25" t="str">
        <f t="shared" si="40"/>
        <v/>
      </c>
      <c r="Q222" s="21"/>
      <c r="R222" s="21"/>
      <c r="S222" s="21"/>
      <c r="T222" s="32" t="str">
        <f t="shared" si="41"/>
        <v>小学语文</v>
      </c>
      <c r="U222" s="32" t="str">
        <f>IFERROR(VLOOKUP(复审!T222,#REF!,2,FALSE),"无此科目")</f>
        <v>无此科目</v>
      </c>
      <c r="V222" s="21" t="str">
        <f t="shared" si="42"/>
        <v/>
      </c>
      <c r="W222" s="21">
        <f t="shared" si="36"/>
        <v>0</v>
      </c>
      <c r="X222" s="21">
        <f t="shared" si="37"/>
        <v>1</v>
      </c>
      <c r="Y222" s="21" t="str">
        <f t="shared" si="43"/>
        <v/>
      </c>
      <c r="Z22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22" s="13" t="str">
        <f t="shared" si="38"/>
        <v/>
      </c>
      <c r="AB222" s="13" t="str">
        <f t="shared" si="44"/>
        <v>N</v>
      </c>
      <c r="AC222" s="13">
        <f t="shared" si="45"/>
        <v>142</v>
      </c>
      <c r="AD222" s="13" t="str">
        <f t="shared" si="46"/>
        <v/>
      </c>
      <c r="AE222" s="13" t="e">
        <f>IF(AND(VLOOKUP($T222,#REF!,2,0)=0,S222=""),"“错误请确认”",IF(VLOOKUP($T222,#REF!,2,0)=0,S222,VLOOKUP($T222,#REF!,2,0)))</f>
        <v>#REF!</v>
      </c>
      <c r="AF222" s="13" t="s">
        <v>1068</v>
      </c>
      <c r="AG222" s="13" t="e">
        <f>IF(VLOOKUP(T222,#REF!,29,0)=0,VLOOKUP(T222,#REF!,23,0)&amp;RIGHT(S222,2),VLOOKUP(T222,#REF!,23,0)&amp;VLOOKUP(T222,#REF!,29,0))</f>
        <v>#REF!</v>
      </c>
      <c r="AH222" s="13" t="s">
        <v>50</v>
      </c>
      <c r="AI222" s="13" t="e">
        <f t="shared" si="47"/>
        <v>#REF!</v>
      </c>
    </row>
    <row r="223" ht="15" customHeight="1" spans="1:35">
      <c r="A223" s="21">
        <f t="shared" si="39"/>
        <v>222</v>
      </c>
      <c r="B223" s="22" t="s">
        <v>1069</v>
      </c>
      <c r="C223" s="22" t="s">
        <v>45</v>
      </c>
      <c r="D223" s="22" t="s">
        <v>36</v>
      </c>
      <c r="E223" s="22" t="s">
        <v>1070</v>
      </c>
      <c r="F223" s="22" t="s">
        <v>1069</v>
      </c>
      <c r="G223" s="22" t="s">
        <v>1069</v>
      </c>
      <c r="H223" s="22" t="s">
        <v>1069</v>
      </c>
      <c r="I223" s="22" t="s">
        <v>1069</v>
      </c>
      <c r="J223" s="22" t="s">
        <v>1069</v>
      </c>
      <c r="K223" s="22" t="s">
        <v>124</v>
      </c>
      <c r="L223" s="22" t="s">
        <v>1071</v>
      </c>
      <c r="M223" s="22" t="s">
        <v>1072</v>
      </c>
      <c r="N223" s="22" t="e">
        <f>INDEX(#REF!,MATCH($K223,#REF!,0))</f>
        <v>#REF!</v>
      </c>
      <c r="O223" s="21"/>
      <c r="P223" s="25" t="str">
        <f t="shared" si="40"/>
        <v>小学语文第6考场</v>
      </c>
      <c r="Q223" s="21"/>
      <c r="R223" s="21">
        <v>172</v>
      </c>
      <c r="S223" s="21" t="s">
        <v>200</v>
      </c>
      <c r="T223" s="32" t="str">
        <f t="shared" si="41"/>
        <v>小学语文</v>
      </c>
      <c r="U223" s="32" t="str">
        <f>IFERROR(VLOOKUP(复审!T223,#REF!,2,FALSE),"无此科目")</f>
        <v>无此科目</v>
      </c>
      <c r="V223" s="21" t="str">
        <f t="shared" si="42"/>
        <v>无此科目172</v>
      </c>
      <c r="W223" s="21">
        <f t="shared" si="36"/>
        <v>172</v>
      </c>
      <c r="X223" s="21">
        <f t="shared" si="37"/>
        <v>1</v>
      </c>
      <c r="Y223" s="21">
        <f t="shared" si="43"/>
        <v>1</v>
      </c>
      <c r="Z22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23" s="13" t="str">
        <f t="shared" si="38"/>
        <v/>
      </c>
      <c r="AB223" s="13" t="str">
        <f t="shared" si="44"/>
        <v>Y</v>
      </c>
      <c r="AC223" s="13" t="str">
        <f t="shared" si="45"/>
        <v/>
      </c>
      <c r="AD223" s="13">
        <f t="shared" si="46"/>
        <v>1</v>
      </c>
      <c r="AE223" s="13" t="e">
        <f>IF(AND(VLOOKUP($T223,#REF!,2,0)=0,S223=""),"“错误请确认”",IF(VLOOKUP($T223,#REF!,2,0)=0,S223,VLOOKUP($T223,#REF!,2,0)))</f>
        <v>#REF!</v>
      </c>
      <c r="AF223" s="13" t="s">
        <v>1073</v>
      </c>
      <c r="AG223" s="13" t="e">
        <f>IF(VLOOKUP(T223,#REF!,29,0)=0,VLOOKUP(T223,#REF!,23,0)&amp;RIGHT(S223,2),VLOOKUP(T223,#REF!,23,0)&amp;VLOOKUP(T223,#REF!,29,0))</f>
        <v>#REF!</v>
      </c>
      <c r="AH223" s="13" t="s">
        <v>124</v>
      </c>
      <c r="AI223" s="13" t="e">
        <f t="shared" si="47"/>
        <v>#REF!</v>
      </c>
    </row>
    <row r="224" ht="15" customHeight="1" spans="1:35">
      <c r="A224" s="21">
        <f t="shared" si="39"/>
        <v>223</v>
      </c>
      <c r="B224" s="22" t="s">
        <v>1074</v>
      </c>
      <c r="C224" s="22" t="s">
        <v>35</v>
      </c>
      <c r="D224" s="22" t="s">
        <v>36</v>
      </c>
      <c r="E224" s="22" t="s">
        <v>1075</v>
      </c>
      <c r="F224" s="22" t="s">
        <v>1074</v>
      </c>
      <c r="G224" s="22" t="s">
        <v>1074</v>
      </c>
      <c r="H224" s="22" t="s">
        <v>1074</v>
      </c>
      <c r="I224" s="22" t="s">
        <v>1074</v>
      </c>
      <c r="J224" s="22" t="s">
        <v>1074</v>
      </c>
      <c r="K224" s="22" t="s">
        <v>124</v>
      </c>
      <c r="L224" s="22" t="s">
        <v>1076</v>
      </c>
      <c r="M224" s="22" t="s">
        <v>1077</v>
      </c>
      <c r="N224" s="22" t="e">
        <f>INDEX(#REF!,MATCH($K224,#REF!,0))</f>
        <v>#REF!</v>
      </c>
      <c r="O224" s="21"/>
      <c r="P224" s="25" t="str">
        <f t="shared" si="40"/>
        <v/>
      </c>
      <c r="Q224" s="21"/>
      <c r="R224" s="21"/>
      <c r="S224" s="21"/>
      <c r="T224" s="32" t="str">
        <f t="shared" si="41"/>
        <v>小学语文</v>
      </c>
      <c r="U224" s="32" t="str">
        <f>IFERROR(VLOOKUP(复审!T224,#REF!,2,FALSE),"无此科目")</f>
        <v>无此科目</v>
      </c>
      <c r="V224" s="21" t="str">
        <f t="shared" si="42"/>
        <v/>
      </c>
      <c r="W224" s="21">
        <f t="shared" si="36"/>
        <v>0</v>
      </c>
      <c r="X224" s="21">
        <f t="shared" si="37"/>
        <v>1</v>
      </c>
      <c r="Y224" s="21" t="str">
        <f t="shared" si="43"/>
        <v/>
      </c>
      <c r="Z22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24" s="13" t="str">
        <f t="shared" si="38"/>
        <v/>
      </c>
      <c r="AB224" s="13" t="str">
        <f t="shared" si="44"/>
        <v>N</v>
      </c>
      <c r="AC224" s="13">
        <f t="shared" si="45"/>
        <v>143</v>
      </c>
      <c r="AD224" s="13" t="str">
        <f t="shared" si="46"/>
        <v/>
      </c>
      <c r="AE224" s="13" t="e">
        <f>IF(AND(VLOOKUP($T224,#REF!,2,0)=0,S224=""),"“错误请确认”",IF(VLOOKUP($T224,#REF!,2,0)=0,S224,VLOOKUP($T224,#REF!,2,0)))</f>
        <v>#REF!</v>
      </c>
      <c r="AF224" s="13" t="s">
        <v>1078</v>
      </c>
      <c r="AG224" s="13" t="e">
        <f>IF(VLOOKUP(T224,#REF!,29,0)=0,VLOOKUP(T224,#REF!,23,0)&amp;RIGHT(S224,2),VLOOKUP(T224,#REF!,23,0)&amp;VLOOKUP(T224,#REF!,29,0))</f>
        <v>#REF!</v>
      </c>
      <c r="AH224" s="13" t="s">
        <v>50</v>
      </c>
      <c r="AI224" s="13" t="e">
        <f t="shared" si="47"/>
        <v>#REF!</v>
      </c>
    </row>
    <row r="225" ht="15" customHeight="1" spans="1:35">
      <c r="A225" s="21">
        <f t="shared" si="39"/>
        <v>224</v>
      </c>
      <c r="B225" s="22" t="s">
        <v>1079</v>
      </c>
      <c r="C225" s="22" t="s">
        <v>45</v>
      </c>
      <c r="D225" s="22" t="s">
        <v>36</v>
      </c>
      <c r="E225" s="22" t="s">
        <v>1080</v>
      </c>
      <c r="F225" s="22" t="s">
        <v>1079</v>
      </c>
      <c r="G225" s="22" t="s">
        <v>1079</v>
      </c>
      <c r="H225" s="22" t="s">
        <v>1079</v>
      </c>
      <c r="I225" s="22" t="s">
        <v>1079</v>
      </c>
      <c r="J225" s="22" t="s">
        <v>1079</v>
      </c>
      <c r="K225" s="22" t="s">
        <v>124</v>
      </c>
      <c r="L225" s="22" t="s">
        <v>1081</v>
      </c>
      <c r="M225" s="22" t="s">
        <v>1082</v>
      </c>
      <c r="N225" s="22" t="e">
        <f>INDEX(#REF!,MATCH($K225,#REF!,0))</f>
        <v>#REF!</v>
      </c>
      <c r="O225" s="21"/>
      <c r="P225" s="25" t="str">
        <f t="shared" si="40"/>
        <v/>
      </c>
      <c r="Q225" s="21"/>
      <c r="R225" s="21"/>
      <c r="S225" s="21"/>
      <c r="T225" s="32" t="str">
        <f t="shared" si="41"/>
        <v>小学语文</v>
      </c>
      <c r="U225" s="32" t="str">
        <f>IFERROR(VLOOKUP(复审!T225,#REF!,2,FALSE),"无此科目")</f>
        <v>无此科目</v>
      </c>
      <c r="V225" s="21" t="str">
        <f t="shared" si="42"/>
        <v/>
      </c>
      <c r="W225" s="21">
        <f t="shared" si="36"/>
        <v>0</v>
      </c>
      <c r="X225" s="21">
        <f t="shared" si="37"/>
        <v>1</v>
      </c>
      <c r="Y225" s="21" t="str">
        <f t="shared" si="43"/>
        <v/>
      </c>
      <c r="Z22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25" s="13" t="str">
        <f t="shared" si="38"/>
        <v/>
      </c>
      <c r="AB225" s="13" t="str">
        <f t="shared" si="44"/>
        <v>N</v>
      </c>
      <c r="AC225" s="13">
        <f t="shared" si="45"/>
        <v>144</v>
      </c>
      <c r="AD225" s="13" t="str">
        <f t="shared" si="46"/>
        <v/>
      </c>
      <c r="AE225" s="13" t="e">
        <f>IF(AND(VLOOKUP($T225,#REF!,2,0)=0,S225=""),"“错误请确认”",IF(VLOOKUP($T225,#REF!,2,0)=0,S225,VLOOKUP($T225,#REF!,2,0)))</f>
        <v>#REF!</v>
      </c>
      <c r="AF225" s="13" t="s">
        <v>1083</v>
      </c>
      <c r="AG225" s="13" t="e">
        <f>IF(VLOOKUP(T225,#REF!,29,0)=0,VLOOKUP(T225,#REF!,23,0)&amp;RIGHT(S225,2),VLOOKUP(T225,#REF!,23,0)&amp;VLOOKUP(T225,#REF!,29,0))</f>
        <v>#REF!</v>
      </c>
      <c r="AH225" s="13" t="s">
        <v>50</v>
      </c>
      <c r="AI225" s="13" t="e">
        <f t="shared" si="47"/>
        <v>#REF!</v>
      </c>
    </row>
    <row r="226" ht="15" customHeight="1" spans="1:35">
      <c r="A226" s="21">
        <f t="shared" si="39"/>
        <v>225</v>
      </c>
      <c r="B226" s="22" t="s">
        <v>1084</v>
      </c>
      <c r="C226" s="22" t="s">
        <v>45</v>
      </c>
      <c r="D226" s="22" t="s">
        <v>36</v>
      </c>
      <c r="E226" s="22" t="s">
        <v>1085</v>
      </c>
      <c r="F226" s="22" t="s">
        <v>1084</v>
      </c>
      <c r="G226" s="22" t="s">
        <v>1084</v>
      </c>
      <c r="H226" s="22" t="s">
        <v>1084</v>
      </c>
      <c r="I226" s="22" t="s">
        <v>1084</v>
      </c>
      <c r="J226" s="22" t="s">
        <v>1084</v>
      </c>
      <c r="K226" s="22" t="s">
        <v>124</v>
      </c>
      <c r="L226" s="22" t="s">
        <v>1086</v>
      </c>
      <c r="M226" s="22" t="s">
        <v>91</v>
      </c>
      <c r="N226" s="22" t="e">
        <f>INDEX(#REF!,MATCH($K226,#REF!,0))</f>
        <v>#REF!</v>
      </c>
      <c r="O226" s="21"/>
      <c r="P226" s="25" t="str">
        <f t="shared" si="40"/>
        <v>小学语文第11考场</v>
      </c>
      <c r="Q226" s="21"/>
      <c r="R226" s="21">
        <v>328</v>
      </c>
      <c r="S226" s="21" t="s">
        <v>126</v>
      </c>
      <c r="T226" s="32" t="str">
        <f t="shared" si="41"/>
        <v>小学语文</v>
      </c>
      <c r="U226" s="32" t="str">
        <f>IFERROR(VLOOKUP(复审!T226,#REF!,2,FALSE),"无此科目")</f>
        <v>无此科目</v>
      </c>
      <c r="V226" s="21" t="str">
        <f t="shared" si="42"/>
        <v>无此科目328</v>
      </c>
      <c r="W226" s="21">
        <f t="shared" si="36"/>
        <v>328</v>
      </c>
      <c r="X226" s="21">
        <f t="shared" si="37"/>
        <v>1</v>
      </c>
      <c r="Y226" s="21">
        <f t="shared" si="43"/>
        <v>1</v>
      </c>
      <c r="Z22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26" s="13" t="str">
        <f t="shared" si="38"/>
        <v/>
      </c>
      <c r="AB226" s="13" t="str">
        <f t="shared" si="44"/>
        <v>Y</v>
      </c>
      <c r="AC226" s="13" t="str">
        <f t="shared" si="45"/>
        <v/>
      </c>
      <c r="AD226" s="13">
        <f t="shared" si="46"/>
        <v>1</v>
      </c>
      <c r="AE226" s="13" t="e">
        <f>IF(AND(VLOOKUP($T226,#REF!,2,0)=0,S226=""),"“错误请确认”",IF(VLOOKUP($T226,#REF!,2,0)=0,S226,VLOOKUP($T226,#REF!,2,0)))</f>
        <v>#REF!</v>
      </c>
      <c r="AF226" s="13" t="s">
        <v>1087</v>
      </c>
      <c r="AG226" s="13" t="e">
        <f>IF(VLOOKUP(T226,#REF!,29,0)=0,VLOOKUP(T226,#REF!,23,0)&amp;RIGHT(S226,2),VLOOKUP(T226,#REF!,23,0)&amp;VLOOKUP(T226,#REF!,29,0))</f>
        <v>#REF!</v>
      </c>
      <c r="AH226" s="13" t="s">
        <v>1088</v>
      </c>
      <c r="AI226" s="13" t="e">
        <f t="shared" si="47"/>
        <v>#REF!</v>
      </c>
    </row>
    <row r="227" ht="15" customHeight="1" spans="1:35">
      <c r="A227" s="21">
        <f t="shared" si="39"/>
        <v>226</v>
      </c>
      <c r="B227" s="22" t="s">
        <v>1089</v>
      </c>
      <c r="C227" s="22" t="s">
        <v>45</v>
      </c>
      <c r="D227" s="22" t="s">
        <v>36</v>
      </c>
      <c r="E227" s="22" t="s">
        <v>1090</v>
      </c>
      <c r="F227" s="22" t="s">
        <v>1089</v>
      </c>
      <c r="G227" s="22" t="s">
        <v>1089</v>
      </c>
      <c r="H227" s="22" t="s">
        <v>1089</v>
      </c>
      <c r="I227" s="22" t="s">
        <v>1089</v>
      </c>
      <c r="J227" s="22" t="s">
        <v>1089</v>
      </c>
      <c r="K227" s="22" t="s">
        <v>124</v>
      </c>
      <c r="L227" s="22" t="s">
        <v>1091</v>
      </c>
      <c r="M227" s="22" t="s">
        <v>1092</v>
      </c>
      <c r="N227" s="22" t="e">
        <f>INDEX(#REF!,MATCH($K227,#REF!,0))</f>
        <v>#REF!</v>
      </c>
      <c r="O227" s="21"/>
      <c r="P227" s="25" t="str">
        <f t="shared" si="40"/>
        <v/>
      </c>
      <c r="Q227" s="21"/>
      <c r="R227" s="21"/>
      <c r="S227" s="21"/>
      <c r="T227" s="32" t="str">
        <f t="shared" si="41"/>
        <v>小学语文</v>
      </c>
      <c r="U227" s="32" t="str">
        <f>IFERROR(VLOOKUP(复审!T227,#REF!,2,FALSE),"无此科目")</f>
        <v>无此科目</v>
      </c>
      <c r="V227" s="21" t="str">
        <f t="shared" si="42"/>
        <v/>
      </c>
      <c r="W227" s="21">
        <f t="shared" si="36"/>
        <v>0</v>
      </c>
      <c r="X227" s="21">
        <f t="shared" si="37"/>
        <v>1</v>
      </c>
      <c r="Y227" s="21" t="str">
        <f t="shared" si="43"/>
        <v/>
      </c>
      <c r="Z22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27" s="13" t="str">
        <f t="shared" si="38"/>
        <v/>
      </c>
      <c r="AB227" s="13" t="str">
        <f t="shared" si="44"/>
        <v>N</v>
      </c>
      <c r="AC227" s="13">
        <f t="shared" si="45"/>
        <v>145</v>
      </c>
      <c r="AD227" s="13" t="str">
        <f t="shared" si="46"/>
        <v/>
      </c>
      <c r="AE227" s="13" t="e">
        <f>IF(AND(VLOOKUP($T227,#REF!,2,0)=0,S227=""),"“错误请确认”",IF(VLOOKUP($T227,#REF!,2,0)=0,S227,VLOOKUP($T227,#REF!,2,0)))</f>
        <v>#REF!</v>
      </c>
      <c r="AF227" s="13" t="s">
        <v>1093</v>
      </c>
      <c r="AG227" s="13" t="e">
        <f>IF(VLOOKUP(T227,#REF!,29,0)=0,VLOOKUP(T227,#REF!,23,0)&amp;RIGHT(S227,2),VLOOKUP(T227,#REF!,23,0)&amp;VLOOKUP(T227,#REF!,29,0))</f>
        <v>#REF!</v>
      </c>
      <c r="AH227" s="13" t="s">
        <v>50</v>
      </c>
      <c r="AI227" s="13" t="e">
        <f t="shared" si="47"/>
        <v>#REF!</v>
      </c>
    </row>
    <row r="228" ht="15" customHeight="1" spans="1:35">
      <c r="A228" s="21">
        <f t="shared" si="39"/>
        <v>227</v>
      </c>
      <c r="B228" s="22" t="s">
        <v>1094</v>
      </c>
      <c r="C228" s="22" t="s">
        <v>45</v>
      </c>
      <c r="D228" s="22" t="s">
        <v>36</v>
      </c>
      <c r="E228" s="22" t="s">
        <v>1095</v>
      </c>
      <c r="F228" s="22" t="s">
        <v>1094</v>
      </c>
      <c r="G228" s="22" t="s">
        <v>1094</v>
      </c>
      <c r="H228" s="22" t="s">
        <v>1094</v>
      </c>
      <c r="I228" s="22" t="s">
        <v>1094</v>
      </c>
      <c r="J228" s="22" t="s">
        <v>1094</v>
      </c>
      <c r="K228" s="22" t="s">
        <v>124</v>
      </c>
      <c r="L228" s="22" t="s">
        <v>1096</v>
      </c>
      <c r="M228" s="22" t="s">
        <v>1097</v>
      </c>
      <c r="N228" s="22" t="e">
        <f>INDEX(#REF!,MATCH($K228,#REF!,0))</f>
        <v>#REF!</v>
      </c>
      <c r="O228" s="21"/>
      <c r="P228" s="25" t="str">
        <f t="shared" si="40"/>
        <v/>
      </c>
      <c r="Q228" s="21"/>
      <c r="R228" s="21"/>
      <c r="S228" s="21"/>
      <c r="T228" s="32" t="str">
        <f t="shared" si="41"/>
        <v>小学语文</v>
      </c>
      <c r="U228" s="32" t="str">
        <f>IFERROR(VLOOKUP(复审!T228,#REF!,2,FALSE),"无此科目")</f>
        <v>无此科目</v>
      </c>
      <c r="V228" s="21" t="str">
        <f t="shared" si="42"/>
        <v/>
      </c>
      <c r="W228" s="21">
        <f t="shared" si="36"/>
        <v>0</v>
      </c>
      <c r="X228" s="21">
        <f t="shared" si="37"/>
        <v>1</v>
      </c>
      <c r="Y228" s="21" t="str">
        <f t="shared" si="43"/>
        <v/>
      </c>
      <c r="Z22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28" s="13" t="str">
        <f t="shared" si="38"/>
        <v/>
      </c>
      <c r="AB228" s="13" t="str">
        <f t="shared" si="44"/>
        <v>N</v>
      </c>
      <c r="AC228" s="13">
        <f t="shared" si="45"/>
        <v>146</v>
      </c>
      <c r="AD228" s="13" t="str">
        <f t="shared" si="46"/>
        <v/>
      </c>
      <c r="AE228" s="13" t="e">
        <f>IF(AND(VLOOKUP($T228,#REF!,2,0)=0,S228=""),"“错误请确认”",IF(VLOOKUP($T228,#REF!,2,0)=0,S228,VLOOKUP($T228,#REF!,2,0)))</f>
        <v>#REF!</v>
      </c>
      <c r="AF228" s="13" t="s">
        <v>1098</v>
      </c>
      <c r="AG228" s="13" t="e">
        <f>IF(VLOOKUP(T228,#REF!,29,0)=0,VLOOKUP(T228,#REF!,23,0)&amp;RIGHT(S228,2),VLOOKUP(T228,#REF!,23,0)&amp;VLOOKUP(T228,#REF!,29,0))</f>
        <v>#REF!</v>
      </c>
      <c r="AH228" s="13" t="s">
        <v>50</v>
      </c>
      <c r="AI228" s="13" t="e">
        <f t="shared" si="47"/>
        <v>#REF!</v>
      </c>
    </row>
    <row r="229" ht="15" customHeight="1" spans="1:35">
      <c r="A229" s="21">
        <f t="shared" si="39"/>
        <v>228</v>
      </c>
      <c r="B229" s="22" t="s">
        <v>1099</v>
      </c>
      <c r="C229" s="22" t="s">
        <v>35</v>
      </c>
      <c r="D229" s="22" t="s">
        <v>36</v>
      </c>
      <c r="E229" s="22" t="s">
        <v>1100</v>
      </c>
      <c r="F229" s="22" t="s">
        <v>1099</v>
      </c>
      <c r="G229" s="22" t="s">
        <v>1099</v>
      </c>
      <c r="H229" s="22" t="s">
        <v>1099</v>
      </c>
      <c r="I229" s="22" t="s">
        <v>1099</v>
      </c>
      <c r="J229" s="22" t="s">
        <v>1099</v>
      </c>
      <c r="K229" s="22" t="s">
        <v>124</v>
      </c>
      <c r="L229" s="22" t="s">
        <v>1101</v>
      </c>
      <c r="M229" s="22" t="s">
        <v>1101</v>
      </c>
      <c r="N229" s="22" t="e">
        <f>INDEX(#REF!,MATCH($K229,#REF!,0))</f>
        <v>#REF!</v>
      </c>
      <c r="O229" s="21"/>
      <c r="P229" s="25" t="str">
        <f t="shared" si="40"/>
        <v/>
      </c>
      <c r="Q229" s="21"/>
      <c r="R229" s="21"/>
      <c r="S229" s="21"/>
      <c r="T229" s="32" t="str">
        <f t="shared" si="41"/>
        <v>小学语文</v>
      </c>
      <c r="U229" s="32" t="str">
        <f>IFERROR(VLOOKUP(复审!T229,#REF!,2,FALSE),"无此科目")</f>
        <v>无此科目</v>
      </c>
      <c r="V229" s="21" t="str">
        <f t="shared" si="42"/>
        <v/>
      </c>
      <c r="W229" s="21">
        <f t="shared" si="36"/>
        <v>0</v>
      </c>
      <c r="X229" s="21">
        <f t="shared" si="37"/>
        <v>1</v>
      </c>
      <c r="Y229" s="21" t="str">
        <f t="shared" si="43"/>
        <v/>
      </c>
      <c r="Z22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29" s="13" t="str">
        <f t="shared" si="38"/>
        <v/>
      </c>
      <c r="AB229" s="13" t="str">
        <f t="shared" si="44"/>
        <v>N</v>
      </c>
      <c r="AC229" s="13">
        <f t="shared" si="45"/>
        <v>147</v>
      </c>
      <c r="AD229" s="13" t="str">
        <f t="shared" si="46"/>
        <v/>
      </c>
      <c r="AE229" s="13" t="e">
        <f>IF(AND(VLOOKUP($T229,#REF!,2,0)=0,S229=""),"“错误请确认”",IF(VLOOKUP($T229,#REF!,2,0)=0,S229,VLOOKUP($T229,#REF!,2,0)))</f>
        <v>#REF!</v>
      </c>
      <c r="AF229" s="13" t="s">
        <v>1102</v>
      </c>
      <c r="AG229" s="13" t="e">
        <f>IF(VLOOKUP(T229,#REF!,29,0)=0,VLOOKUP(T229,#REF!,23,0)&amp;RIGHT(S229,2),VLOOKUP(T229,#REF!,23,0)&amp;VLOOKUP(T229,#REF!,29,0))</f>
        <v>#REF!</v>
      </c>
      <c r="AH229" s="13" t="s">
        <v>50</v>
      </c>
      <c r="AI229" s="13" t="e">
        <f t="shared" si="47"/>
        <v>#REF!</v>
      </c>
    </row>
    <row r="230" ht="15" customHeight="1" spans="1:35">
      <c r="A230" s="21">
        <f t="shared" si="39"/>
        <v>229</v>
      </c>
      <c r="B230" s="22" t="s">
        <v>1103</v>
      </c>
      <c r="C230" s="22" t="s">
        <v>45</v>
      </c>
      <c r="D230" s="22" t="s">
        <v>36</v>
      </c>
      <c r="E230" s="22" t="s">
        <v>1104</v>
      </c>
      <c r="F230" s="22" t="s">
        <v>1103</v>
      </c>
      <c r="G230" s="22" t="s">
        <v>1103</v>
      </c>
      <c r="H230" s="22" t="s">
        <v>1103</v>
      </c>
      <c r="I230" s="22" t="s">
        <v>1103</v>
      </c>
      <c r="J230" s="22" t="s">
        <v>1103</v>
      </c>
      <c r="K230" s="22" t="s">
        <v>124</v>
      </c>
      <c r="L230" s="22" t="s">
        <v>1105</v>
      </c>
      <c r="M230" s="22" t="s">
        <v>91</v>
      </c>
      <c r="N230" s="22" t="e">
        <f>INDEX(#REF!,MATCH($K230,#REF!,0))</f>
        <v>#REF!</v>
      </c>
      <c r="O230" s="21"/>
      <c r="P230" s="25" t="str">
        <f t="shared" si="40"/>
        <v/>
      </c>
      <c r="Q230" s="21"/>
      <c r="R230" s="21"/>
      <c r="S230" s="21"/>
      <c r="T230" s="32" t="str">
        <f t="shared" si="41"/>
        <v>小学语文</v>
      </c>
      <c r="U230" s="32" t="str">
        <f>IFERROR(VLOOKUP(复审!T230,#REF!,2,FALSE),"无此科目")</f>
        <v>无此科目</v>
      </c>
      <c r="V230" s="21" t="str">
        <f t="shared" si="42"/>
        <v/>
      </c>
      <c r="W230" s="21">
        <f t="shared" si="36"/>
        <v>0</v>
      </c>
      <c r="X230" s="21">
        <f t="shared" si="37"/>
        <v>1</v>
      </c>
      <c r="Y230" s="21" t="str">
        <f t="shared" si="43"/>
        <v/>
      </c>
      <c r="Z23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30" s="13" t="str">
        <f t="shared" si="38"/>
        <v/>
      </c>
      <c r="AB230" s="13" t="str">
        <f t="shared" si="44"/>
        <v>N</v>
      </c>
      <c r="AC230" s="13">
        <f t="shared" si="45"/>
        <v>148</v>
      </c>
      <c r="AD230" s="13" t="str">
        <f t="shared" si="46"/>
        <v/>
      </c>
      <c r="AE230" s="13" t="e">
        <f>IF(AND(VLOOKUP($T230,#REF!,2,0)=0,S230=""),"“错误请确认”",IF(VLOOKUP($T230,#REF!,2,0)=0,S230,VLOOKUP($T230,#REF!,2,0)))</f>
        <v>#REF!</v>
      </c>
      <c r="AF230" s="13" t="s">
        <v>1106</v>
      </c>
      <c r="AG230" s="13" t="e">
        <f>IF(VLOOKUP(T230,#REF!,29,0)=0,VLOOKUP(T230,#REF!,23,0)&amp;RIGHT(S230,2),VLOOKUP(T230,#REF!,23,0)&amp;VLOOKUP(T230,#REF!,29,0))</f>
        <v>#REF!</v>
      </c>
      <c r="AH230" s="13" t="s">
        <v>50</v>
      </c>
      <c r="AI230" s="13" t="e">
        <f t="shared" si="47"/>
        <v>#REF!</v>
      </c>
    </row>
    <row r="231" ht="15" customHeight="1" spans="1:35">
      <c r="A231" s="21">
        <f t="shared" si="39"/>
        <v>230</v>
      </c>
      <c r="B231" s="22" t="s">
        <v>1107</v>
      </c>
      <c r="C231" s="22" t="s">
        <v>45</v>
      </c>
      <c r="D231" s="22" t="s">
        <v>36</v>
      </c>
      <c r="E231" s="22" t="s">
        <v>1108</v>
      </c>
      <c r="F231" s="22" t="s">
        <v>1107</v>
      </c>
      <c r="G231" s="22" t="s">
        <v>1107</v>
      </c>
      <c r="H231" s="22" t="s">
        <v>1107</v>
      </c>
      <c r="I231" s="22" t="s">
        <v>1107</v>
      </c>
      <c r="J231" s="22" t="s">
        <v>1107</v>
      </c>
      <c r="K231" s="22" t="s">
        <v>124</v>
      </c>
      <c r="L231" s="22" t="s">
        <v>1109</v>
      </c>
      <c r="M231" s="22" t="s">
        <v>1109</v>
      </c>
      <c r="N231" s="22" t="e">
        <f>INDEX(#REF!,MATCH($K231,#REF!,0))</f>
        <v>#REF!</v>
      </c>
      <c r="O231" s="21"/>
      <c r="P231" s="25" t="str">
        <f t="shared" si="40"/>
        <v/>
      </c>
      <c r="Q231" s="21"/>
      <c r="R231" s="21"/>
      <c r="S231" s="21"/>
      <c r="T231" s="32" t="str">
        <f t="shared" si="41"/>
        <v>小学语文</v>
      </c>
      <c r="U231" s="32" t="str">
        <f>IFERROR(VLOOKUP(复审!T231,#REF!,2,FALSE),"无此科目")</f>
        <v>无此科目</v>
      </c>
      <c r="V231" s="21" t="str">
        <f t="shared" si="42"/>
        <v/>
      </c>
      <c r="W231" s="21">
        <f t="shared" si="36"/>
        <v>0</v>
      </c>
      <c r="X231" s="21">
        <f t="shared" si="37"/>
        <v>1</v>
      </c>
      <c r="Y231" s="21" t="str">
        <f t="shared" si="43"/>
        <v/>
      </c>
      <c r="Z23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31" s="13" t="str">
        <f t="shared" si="38"/>
        <v/>
      </c>
      <c r="AB231" s="13" t="str">
        <f t="shared" si="44"/>
        <v>N</v>
      </c>
      <c r="AC231" s="13">
        <f t="shared" si="45"/>
        <v>149</v>
      </c>
      <c r="AD231" s="13" t="str">
        <f t="shared" si="46"/>
        <v/>
      </c>
      <c r="AE231" s="13" t="e">
        <f>IF(AND(VLOOKUP($T231,#REF!,2,0)=0,S231=""),"“错误请确认”",IF(VLOOKUP($T231,#REF!,2,0)=0,S231,VLOOKUP($T231,#REF!,2,0)))</f>
        <v>#REF!</v>
      </c>
      <c r="AF231" s="13" t="s">
        <v>1110</v>
      </c>
      <c r="AG231" s="13" t="e">
        <f>IF(VLOOKUP(T231,#REF!,29,0)=0,VLOOKUP(T231,#REF!,23,0)&amp;RIGHT(S231,2),VLOOKUP(T231,#REF!,23,0)&amp;VLOOKUP(T231,#REF!,29,0))</f>
        <v>#REF!</v>
      </c>
      <c r="AH231" s="13" t="s">
        <v>50</v>
      </c>
      <c r="AI231" s="13" t="e">
        <f t="shared" si="47"/>
        <v>#REF!</v>
      </c>
    </row>
    <row r="232" ht="15" customHeight="1" spans="1:35">
      <c r="A232" s="21">
        <f t="shared" si="39"/>
        <v>231</v>
      </c>
      <c r="B232" s="22" t="s">
        <v>1111</v>
      </c>
      <c r="C232" s="22" t="s">
        <v>45</v>
      </c>
      <c r="D232" s="22" t="s">
        <v>36</v>
      </c>
      <c r="E232" s="22" t="s">
        <v>1112</v>
      </c>
      <c r="F232" s="22" t="s">
        <v>1111</v>
      </c>
      <c r="G232" s="22" t="s">
        <v>1111</v>
      </c>
      <c r="H232" s="22" t="s">
        <v>1111</v>
      </c>
      <c r="I232" s="22" t="s">
        <v>1111</v>
      </c>
      <c r="J232" s="22" t="s">
        <v>1111</v>
      </c>
      <c r="K232" s="22" t="s">
        <v>124</v>
      </c>
      <c r="L232" s="22" t="s">
        <v>1113</v>
      </c>
      <c r="M232" s="22" t="s">
        <v>1114</v>
      </c>
      <c r="N232" s="22" t="e">
        <f>INDEX(#REF!,MATCH($K232,#REF!,0))</f>
        <v>#REF!</v>
      </c>
      <c r="O232" s="21"/>
      <c r="P232" s="25" t="str">
        <f t="shared" si="40"/>
        <v/>
      </c>
      <c r="Q232" s="21"/>
      <c r="R232" s="21"/>
      <c r="S232" s="21"/>
      <c r="T232" s="32" t="str">
        <f t="shared" si="41"/>
        <v>小学语文</v>
      </c>
      <c r="U232" s="32" t="str">
        <f>IFERROR(VLOOKUP(复审!T232,#REF!,2,FALSE),"无此科目")</f>
        <v>无此科目</v>
      </c>
      <c r="V232" s="21" t="str">
        <f t="shared" si="42"/>
        <v/>
      </c>
      <c r="W232" s="21">
        <f t="shared" si="36"/>
        <v>0</v>
      </c>
      <c r="X232" s="21">
        <f t="shared" si="37"/>
        <v>1</v>
      </c>
      <c r="Y232" s="21" t="str">
        <f t="shared" si="43"/>
        <v/>
      </c>
      <c r="Z23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32" s="13" t="str">
        <f t="shared" si="38"/>
        <v/>
      </c>
      <c r="AB232" s="13" t="str">
        <f t="shared" si="44"/>
        <v>N</v>
      </c>
      <c r="AC232" s="13">
        <f t="shared" si="45"/>
        <v>150</v>
      </c>
      <c r="AD232" s="13" t="str">
        <f t="shared" si="46"/>
        <v/>
      </c>
      <c r="AE232" s="13" t="e">
        <f>IF(AND(VLOOKUP($T232,#REF!,2,0)=0,S232=""),"“错误请确认”",IF(VLOOKUP($T232,#REF!,2,0)=0,S232,VLOOKUP($T232,#REF!,2,0)))</f>
        <v>#REF!</v>
      </c>
      <c r="AF232" s="13" t="s">
        <v>1115</v>
      </c>
      <c r="AG232" s="13" t="e">
        <f>IF(VLOOKUP(T232,#REF!,29,0)=0,VLOOKUP(T232,#REF!,23,0)&amp;RIGHT(S232,2),VLOOKUP(T232,#REF!,23,0)&amp;VLOOKUP(T232,#REF!,29,0))</f>
        <v>#REF!</v>
      </c>
      <c r="AH232" s="13" t="s">
        <v>50</v>
      </c>
      <c r="AI232" s="13" t="e">
        <f t="shared" si="47"/>
        <v>#REF!</v>
      </c>
    </row>
    <row r="233" ht="15" customHeight="1" spans="1:35">
      <c r="A233" s="21">
        <f t="shared" si="39"/>
        <v>232</v>
      </c>
      <c r="B233" s="22" t="s">
        <v>1116</v>
      </c>
      <c r="C233" s="22" t="s">
        <v>45</v>
      </c>
      <c r="D233" s="22" t="s">
        <v>36</v>
      </c>
      <c r="E233" s="22" t="s">
        <v>1117</v>
      </c>
      <c r="F233" s="22" t="s">
        <v>1116</v>
      </c>
      <c r="G233" s="22" t="s">
        <v>1116</v>
      </c>
      <c r="H233" s="22" t="s">
        <v>1116</v>
      </c>
      <c r="I233" s="22" t="s">
        <v>1116</v>
      </c>
      <c r="J233" s="22" t="s">
        <v>1116</v>
      </c>
      <c r="K233" s="22" t="s">
        <v>124</v>
      </c>
      <c r="L233" s="22" t="s">
        <v>1118</v>
      </c>
      <c r="M233" s="22" t="s">
        <v>1118</v>
      </c>
      <c r="N233" s="22" t="e">
        <f>INDEX(#REF!,MATCH($K233,#REF!,0))</f>
        <v>#REF!</v>
      </c>
      <c r="O233" s="21"/>
      <c r="P233" s="25" t="str">
        <f t="shared" si="40"/>
        <v>小学语文第2考场</v>
      </c>
      <c r="Q233" s="21"/>
      <c r="R233" s="21">
        <v>51</v>
      </c>
      <c r="S233" s="21" t="s">
        <v>210</v>
      </c>
      <c r="T233" s="32" t="str">
        <f t="shared" si="41"/>
        <v>小学语文</v>
      </c>
      <c r="U233" s="32" t="str">
        <f>IFERROR(VLOOKUP(复审!T233,#REF!,2,FALSE),"无此科目")</f>
        <v>无此科目</v>
      </c>
      <c r="V233" s="21" t="str">
        <f t="shared" si="42"/>
        <v>无此科目051</v>
      </c>
      <c r="W233" s="21">
        <f t="shared" si="36"/>
        <v>51</v>
      </c>
      <c r="X233" s="21">
        <f t="shared" si="37"/>
        <v>1</v>
      </c>
      <c r="Y233" s="21">
        <f t="shared" si="43"/>
        <v>1</v>
      </c>
      <c r="Z23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33" s="13" t="str">
        <f t="shared" si="38"/>
        <v/>
      </c>
      <c r="AB233" s="13" t="str">
        <f t="shared" si="44"/>
        <v>Y</v>
      </c>
      <c r="AC233" s="13" t="str">
        <f t="shared" si="45"/>
        <v/>
      </c>
      <c r="AD233" s="13">
        <f t="shared" si="46"/>
        <v>1</v>
      </c>
      <c r="AE233" s="13" t="e">
        <f>IF(AND(VLOOKUP($T233,#REF!,2,0)=0,S233=""),"“错误请确认”",IF(VLOOKUP($T233,#REF!,2,0)=0,S233,VLOOKUP($T233,#REF!,2,0)))</f>
        <v>#REF!</v>
      </c>
      <c r="AF233" s="13" t="s">
        <v>1119</v>
      </c>
      <c r="AG233" s="13" t="e">
        <f>IF(VLOOKUP(T233,#REF!,29,0)=0,VLOOKUP(T233,#REF!,23,0)&amp;RIGHT(S233,2),VLOOKUP(T233,#REF!,23,0)&amp;VLOOKUP(T233,#REF!,29,0))</f>
        <v>#REF!</v>
      </c>
      <c r="AH233" s="13" t="s">
        <v>124</v>
      </c>
      <c r="AI233" s="13" t="e">
        <f t="shared" si="47"/>
        <v>#REF!</v>
      </c>
    </row>
    <row r="234" ht="15" customHeight="1" spans="1:35">
      <c r="A234" s="21">
        <f t="shared" si="39"/>
        <v>233</v>
      </c>
      <c r="B234" s="22" t="s">
        <v>1120</v>
      </c>
      <c r="C234" s="22" t="s">
        <v>45</v>
      </c>
      <c r="D234" s="22" t="s">
        <v>36</v>
      </c>
      <c r="E234" s="22" t="s">
        <v>1121</v>
      </c>
      <c r="F234" s="22" t="s">
        <v>1120</v>
      </c>
      <c r="G234" s="22" t="s">
        <v>1120</v>
      </c>
      <c r="H234" s="22" t="s">
        <v>1120</v>
      </c>
      <c r="I234" s="22" t="s">
        <v>1120</v>
      </c>
      <c r="J234" s="22" t="s">
        <v>1120</v>
      </c>
      <c r="K234" s="22" t="s">
        <v>124</v>
      </c>
      <c r="L234" s="22" t="s">
        <v>1122</v>
      </c>
      <c r="M234" s="22" t="s">
        <v>1123</v>
      </c>
      <c r="N234" s="22" t="e">
        <f>INDEX(#REF!,MATCH($K234,#REF!,0))</f>
        <v>#REF!</v>
      </c>
      <c r="O234" s="21"/>
      <c r="P234" s="25" t="str">
        <f t="shared" si="40"/>
        <v/>
      </c>
      <c r="Q234" s="21"/>
      <c r="R234" s="21"/>
      <c r="S234" s="21"/>
      <c r="T234" s="32" t="str">
        <f t="shared" si="41"/>
        <v>小学语文</v>
      </c>
      <c r="U234" s="32" t="str">
        <f>IFERROR(VLOOKUP(复审!T234,#REF!,2,FALSE),"无此科目")</f>
        <v>无此科目</v>
      </c>
      <c r="V234" s="21" t="str">
        <f t="shared" si="42"/>
        <v/>
      </c>
      <c r="W234" s="21">
        <f t="shared" si="36"/>
        <v>0</v>
      </c>
      <c r="X234" s="21">
        <f t="shared" si="37"/>
        <v>1</v>
      </c>
      <c r="Y234" s="21" t="str">
        <f t="shared" si="43"/>
        <v/>
      </c>
      <c r="Z23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34" s="13" t="str">
        <f t="shared" si="38"/>
        <v/>
      </c>
      <c r="AB234" s="13" t="str">
        <f t="shared" si="44"/>
        <v>N</v>
      </c>
      <c r="AC234" s="13">
        <f t="shared" si="45"/>
        <v>151</v>
      </c>
      <c r="AD234" s="13" t="str">
        <f t="shared" si="46"/>
        <v/>
      </c>
      <c r="AE234" s="13" t="e">
        <f>IF(AND(VLOOKUP($T234,#REF!,2,0)=0,S234=""),"“错误请确认”",IF(VLOOKUP($T234,#REF!,2,0)=0,S234,VLOOKUP($T234,#REF!,2,0)))</f>
        <v>#REF!</v>
      </c>
      <c r="AF234" s="13" t="s">
        <v>1124</v>
      </c>
      <c r="AG234" s="13" t="e">
        <f>IF(VLOOKUP(T234,#REF!,29,0)=0,VLOOKUP(T234,#REF!,23,0)&amp;RIGHT(S234,2),VLOOKUP(T234,#REF!,23,0)&amp;VLOOKUP(T234,#REF!,29,0))</f>
        <v>#REF!</v>
      </c>
      <c r="AH234" s="13" t="s">
        <v>50</v>
      </c>
      <c r="AI234" s="13" t="e">
        <f t="shared" si="47"/>
        <v>#REF!</v>
      </c>
    </row>
    <row r="235" ht="15" customHeight="1" spans="1:35">
      <c r="A235" s="21">
        <f t="shared" si="39"/>
        <v>234</v>
      </c>
      <c r="B235" s="22" t="s">
        <v>1125</v>
      </c>
      <c r="C235" s="22" t="s">
        <v>45</v>
      </c>
      <c r="D235" s="22" t="s">
        <v>36</v>
      </c>
      <c r="E235" s="22" t="s">
        <v>1126</v>
      </c>
      <c r="F235" s="22" t="s">
        <v>1125</v>
      </c>
      <c r="G235" s="22" t="s">
        <v>1125</v>
      </c>
      <c r="H235" s="22" t="s">
        <v>1125</v>
      </c>
      <c r="I235" s="22" t="s">
        <v>1125</v>
      </c>
      <c r="J235" s="22" t="s">
        <v>1125</v>
      </c>
      <c r="K235" s="22" t="s">
        <v>124</v>
      </c>
      <c r="L235" s="22" t="s">
        <v>1127</v>
      </c>
      <c r="M235" s="22" t="s">
        <v>1128</v>
      </c>
      <c r="N235" s="22" t="e">
        <f>INDEX(#REF!,MATCH($K235,#REF!,0))</f>
        <v>#REF!</v>
      </c>
      <c r="O235" s="21"/>
      <c r="P235" s="25" t="str">
        <f t="shared" si="40"/>
        <v>小学语文第12考场</v>
      </c>
      <c r="Q235" s="21"/>
      <c r="R235" s="21">
        <v>342</v>
      </c>
      <c r="S235" s="21" t="s">
        <v>126</v>
      </c>
      <c r="T235" s="32" t="str">
        <f t="shared" si="41"/>
        <v>小学语文</v>
      </c>
      <c r="U235" s="32" t="str">
        <f>IFERROR(VLOOKUP(复审!T235,#REF!,2,FALSE),"无此科目")</f>
        <v>无此科目</v>
      </c>
      <c r="V235" s="21" t="str">
        <f t="shared" si="42"/>
        <v>无此科目342</v>
      </c>
      <c r="W235" s="21">
        <f t="shared" si="36"/>
        <v>342</v>
      </c>
      <c r="X235" s="21">
        <f t="shared" si="37"/>
        <v>1</v>
      </c>
      <c r="Y235" s="21">
        <f t="shared" si="43"/>
        <v>1</v>
      </c>
      <c r="Z23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35" s="13" t="str">
        <f t="shared" si="38"/>
        <v/>
      </c>
      <c r="AB235" s="13" t="str">
        <f t="shared" si="44"/>
        <v>Y</v>
      </c>
      <c r="AC235" s="13" t="str">
        <f t="shared" si="45"/>
        <v/>
      </c>
      <c r="AD235" s="13">
        <f t="shared" si="46"/>
        <v>1</v>
      </c>
      <c r="AE235" s="13" t="e">
        <f>IF(AND(VLOOKUP($T235,#REF!,2,0)=0,S235=""),"“错误请确认”",IF(VLOOKUP($T235,#REF!,2,0)=0,S235,VLOOKUP($T235,#REF!,2,0)))</f>
        <v>#REF!</v>
      </c>
      <c r="AF235" s="13" t="s">
        <v>1129</v>
      </c>
      <c r="AG235" s="13" t="e">
        <f>IF(VLOOKUP(T235,#REF!,29,0)=0,VLOOKUP(T235,#REF!,23,0)&amp;RIGHT(S235,2),VLOOKUP(T235,#REF!,23,0)&amp;VLOOKUP(T235,#REF!,29,0))</f>
        <v>#REF!</v>
      </c>
      <c r="AH235" s="13" t="s">
        <v>1130</v>
      </c>
      <c r="AI235" s="13" t="e">
        <f t="shared" si="47"/>
        <v>#REF!</v>
      </c>
    </row>
    <row r="236" ht="15" customHeight="1" spans="1:35">
      <c r="A236" s="21">
        <f t="shared" si="39"/>
        <v>235</v>
      </c>
      <c r="B236" s="22" t="s">
        <v>1131</v>
      </c>
      <c r="C236" s="22" t="s">
        <v>45</v>
      </c>
      <c r="D236" s="22" t="s">
        <v>36</v>
      </c>
      <c r="E236" s="22" t="s">
        <v>1132</v>
      </c>
      <c r="F236" s="22" t="s">
        <v>1131</v>
      </c>
      <c r="G236" s="22" t="s">
        <v>1131</v>
      </c>
      <c r="H236" s="22" t="s">
        <v>1131</v>
      </c>
      <c r="I236" s="22" t="s">
        <v>1131</v>
      </c>
      <c r="J236" s="22" t="s">
        <v>1131</v>
      </c>
      <c r="K236" s="22" t="s">
        <v>124</v>
      </c>
      <c r="L236" s="22" t="s">
        <v>1133</v>
      </c>
      <c r="M236" s="22" t="s">
        <v>1134</v>
      </c>
      <c r="N236" s="22" t="e">
        <f>INDEX(#REF!,MATCH($K236,#REF!,0))</f>
        <v>#REF!</v>
      </c>
      <c r="O236" s="21"/>
      <c r="P236" s="25" t="str">
        <f t="shared" si="40"/>
        <v/>
      </c>
      <c r="Q236" s="21"/>
      <c r="R236" s="21"/>
      <c r="S236" s="21"/>
      <c r="T236" s="32" t="str">
        <f t="shared" si="41"/>
        <v>小学语文</v>
      </c>
      <c r="U236" s="32" t="str">
        <f>IFERROR(VLOOKUP(复审!T236,#REF!,2,FALSE),"无此科目")</f>
        <v>无此科目</v>
      </c>
      <c r="V236" s="21" t="str">
        <f t="shared" si="42"/>
        <v/>
      </c>
      <c r="W236" s="21">
        <f t="shared" si="36"/>
        <v>0</v>
      </c>
      <c r="X236" s="21">
        <f t="shared" si="37"/>
        <v>1</v>
      </c>
      <c r="Y236" s="21" t="str">
        <f t="shared" si="43"/>
        <v/>
      </c>
      <c r="Z23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36" s="13" t="str">
        <f t="shared" si="38"/>
        <v/>
      </c>
      <c r="AB236" s="13" t="str">
        <f t="shared" si="44"/>
        <v>N</v>
      </c>
      <c r="AC236" s="13">
        <f t="shared" si="45"/>
        <v>152</v>
      </c>
      <c r="AD236" s="13" t="str">
        <f t="shared" si="46"/>
        <v/>
      </c>
      <c r="AE236" s="13" t="e">
        <f>IF(AND(VLOOKUP($T236,#REF!,2,0)=0,S236=""),"“错误请确认”",IF(VLOOKUP($T236,#REF!,2,0)=0,S236,VLOOKUP($T236,#REF!,2,0)))</f>
        <v>#REF!</v>
      </c>
      <c r="AF236" s="13" t="s">
        <v>1135</v>
      </c>
      <c r="AG236" s="13" t="e">
        <f>IF(VLOOKUP(T236,#REF!,29,0)=0,VLOOKUP(T236,#REF!,23,0)&amp;RIGHT(S236,2),VLOOKUP(T236,#REF!,23,0)&amp;VLOOKUP(T236,#REF!,29,0))</f>
        <v>#REF!</v>
      </c>
      <c r="AH236" s="13" t="s">
        <v>50</v>
      </c>
      <c r="AI236" s="13" t="e">
        <f t="shared" si="47"/>
        <v>#REF!</v>
      </c>
    </row>
    <row r="237" ht="15" customHeight="1" spans="1:35">
      <c r="A237" s="21">
        <f t="shared" si="39"/>
        <v>236</v>
      </c>
      <c r="B237" s="22" t="s">
        <v>1136</v>
      </c>
      <c r="C237" s="22" t="s">
        <v>35</v>
      </c>
      <c r="D237" s="22" t="s">
        <v>36</v>
      </c>
      <c r="E237" s="22" t="s">
        <v>1137</v>
      </c>
      <c r="F237" s="22" t="s">
        <v>1136</v>
      </c>
      <c r="G237" s="22" t="s">
        <v>1136</v>
      </c>
      <c r="H237" s="22" t="s">
        <v>1136</v>
      </c>
      <c r="I237" s="22" t="s">
        <v>1136</v>
      </c>
      <c r="J237" s="22" t="s">
        <v>1136</v>
      </c>
      <c r="K237" s="22" t="s">
        <v>124</v>
      </c>
      <c r="L237" s="22" t="s">
        <v>1138</v>
      </c>
      <c r="M237" s="22" t="s">
        <v>1139</v>
      </c>
      <c r="N237" s="22" t="e">
        <f>INDEX(#REF!,MATCH($K237,#REF!,0))</f>
        <v>#REF!</v>
      </c>
      <c r="O237" s="21"/>
      <c r="P237" s="25" t="str">
        <f t="shared" si="40"/>
        <v/>
      </c>
      <c r="Q237" s="21"/>
      <c r="R237" s="21"/>
      <c r="S237" s="21"/>
      <c r="T237" s="32" t="str">
        <f t="shared" si="41"/>
        <v>小学语文</v>
      </c>
      <c r="U237" s="32" t="str">
        <f>IFERROR(VLOOKUP(复审!T237,#REF!,2,FALSE),"无此科目")</f>
        <v>无此科目</v>
      </c>
      <c r="V237" s="21" t="str">
        <f t="shared" si="42"/>
        <v/>
      </c>
      <c r="W237" s="21">
        <f t="shared" si="36"/>
        <v>0</v>
      </c>
      <c r="X237" s="21">
        <f t="shared" si="37"/>
        <v>1</v>
      </c>
      <c r="Y237" s="21" t="str">
        <f t="shared" si="43"/>
        <v/>
      </c>
      <c r="Z23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37" s="13" t="str">
        <f t="shared" si="38"/>
        <v/>
      </c>
      <c r="AB237" s="13" t="str">
        <f t="shared" si="44"/>
        <v>N</v>
      </c>
      <c r="AC237" s="13">
        <f t="shared" si="45"/>
        <v>153</v>
      </c>
      <c r="AD237" s="13" t="str">
        <f t="shared" si="46"/>
        <v/>
      </c>
      <c r="AE237" s="13" t="e">
        <f>IF(AND(VLOOKUP($T237,#REF!,2,0)=0,S237=""),"“错误请确认”",IF(VLOOKUP($T237,#REF!,2,0)=0,S237,VLOOKUP($T237,#REF!,2,0)))</f>
        <v>#REF!</v>
      </c>
      <c r="AF237" s="13" t="s">
        <v>1140</v>
      </c>
      <c r="AG237" s="13" t="e">
        <f>IF(VLOOKUP(T237,#REF!,29,0)=0,VLOOKUP(T237,#REF!,23,0)&amp;RIGHT(S237,2),VLOOKUP(T237,#REF!,23,0)&amp;VLOOKUP(T237,#REF!,29,0))</f>
        <v>#REF!</v>
      </c>
      <c r="AH237" s="13" t="s">
        <v>50</v>
      </c>
      <c r="AI237" s="13" t="e">
        <f t="shared" si="47"/>
        <v>#REF!</v>
      </c>
    </row>
    <row r="238" ht="15" customHeight="1" spans="1:35">
      <c r="A238" s="21">
        <f t="shared" si="39"/>
        <v>237</v>
      </c>
      <c r="B238" s="22" t="s">
        <v>1141</v>
      </c>
      <c r="C238" s="22" t="s">
        <v>45</v>
      </c>
      <c r="D238" s="22" t="s">
        <v>36</v>
      </c>
      <c r="E238" s="22" t="s">
        <v>1142</v>
      </c>
      <c r="F238" s="22" t="s">
        <v>1141</v>
      </c>
      <c r="G238" s="22" t="s">
        <v>1141</v>
      </c>
      <c r="H238" s="22" t="s">
        <v>1141</v>
      </c>
      <c r="I238" s="22" t="s">
        <v>1141</v>
      </c>
      <c r="J238" s="22" t="s">
        <v>1141</v>
      </c>
      <c r="K238" s="22" t="s">
        <v>124</v>
      </c>
      <c r="L238" s="22" t="s">
        <v>1143</v>
      </c>
      <c r="M238" s="22" t="s">
        <v>1144</v>
      </c>
      <c r="N238" s="22" t="e">
        <f>INDEX(#REF!,MATCH($K238,#REF!,0))</f>
        <v>#REF!</v>
      </c>
      <c r="O238" s="21"/>
      <c r="P238" s="25" t="str">
        <f t="shared" si="40"/>
        <v>小学语文第1考场</v>
      </c>
      <c r="Q238" s="21"/>
      <c r="R238" s="21">
        <v>23</v>
      </c>
      <c r="S238" s="21" t="s">
        <v>126</v>
      </c>
      <c r="T238" s="32" t="str">
        <f t="shared" si="41"/>
        <v>小学语文</v>
      </c>
      <c r="U238" s="32" t="str">
        <f>IFERROR(VLOOKUP(复审!T238,#REF!,2,FALSE),"无此科目")</f>
        <v>无此科目</v>
      </c>
      <c r="V238" s="21" t="str">
        <f t="shared" si="42"/>
        <v>无此科目023</v>
      </c>
      <c r="W238" s="21">
        <f t="shared" si="36"/>
        <v>23</v>
      </c>
      <c r="X238" s="21">
        <f t="shared" si="37"/>
        <v>1</v>
      </c>
      <c r="Y238" s="21">
        <f t="shared" si="43"/>
        <v>1</v>
      </c>
      <c r="Z23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38" s="13" t="str">
        <f t="shared" si="38"/>
        <v/>
      </c>
      <c r="AB238" s="13" t="str">
        <f t="shared" si="44"/>
        <v>Y</v>
      </c>
      <c r="AC238" s="13" t="str">
        <f t="shared" si="45"/>
        <v/>
      </c>
      <c r="AD238" s="13">
        <f t="shared" si="46"/>
        <v>1</v>
      </c>
      <c r="AE238" s="13" t="e">
        <f>IF(AND(VLOOKUP($T238,#REF!,2,0)=0,S238=""),"“错误请确认”",IF(VLOOKUP($T238,#REF!,2,0)=0,S238,VLOOKUP($T238,#REF!,2,0)))</f>
        <v>#REF!</v>
      </c>
      <c r="AF238" s="13" t="s">
        <v>1145</v>
      </c>
      <c r="AG238" s="13" t="e">
        <f>IF(VLOOKUP(T238,#REF!,29,0)=0,VLOOKUP(T238,#REF!,23,0)&amp;RIGHT(S238,2),VLOOKUP(T238,#REF!,23,0)&amp;VLOOKUP(T238,#REF!,29,0))</f>
        <v>#REF!</v>
      </c>
      <c r="AH238" s="13" t="s">
        <v>124</v>
      </c>
      <c r="AI238" s="13" t="e">
        <f t="shared" si="47"/>
        <v>#REF!</v>
      </c>
    </row>
    <row r="239" ht="15" customHeight="1" spans="1:35">
      <c r="A239" s="21">
        <f t="shared" si="39"/>
        <v>238</v>
      </c>
      <c r="B239" s="22" t="s">
        <v>1146</v>
      </c>
      <c r="C239" s="22" t="s">
        <v>45</v>
      </c>
      <c r="D239" s="22" t="s">
        <v>36</v>
      </c>
      <c r="E239" s="22" t="s">
        <v>1147</v>
      </c>
      <c r="F239" s="22" t="s">
        <v>1146</v>
      </c>
      <c r="G239" s="22" t="s">
        <v>1146</v>
      </c>
      <c r="H239" s="22" t="s">
        <v>1146</v>
      </c>
      <c r="I239" s="22" t="s">
        <v>1146</v>
      </c>
      <c r="J239" s="22" t="s">
        <v>1146</v>
      </c>
      <c r="K239" s="22" t="s">
        <v>124</v>
      </c>
      <c r="L239" s="22" t="s">
        <v>1148</v>
      </c>
      <c r="M239" s="22" t="s">
        <v>1149</v>
      </c>
      <c r="N239" s="22" t="e">
        <f>INDEX(#REF!,MATCH($K239,#REF!,0))</f>
        <v>#REF!</v>
      </c>
      <c r="O239" s="21"/>
      <c r="P239" s="25" t="str">
        <f t="shared" si="40"/>
        <v/>
      </c>
      <c r="Q239" s="21"/>
      <c r="R239" s="21"/>
      <c r="S239" s="21"/>
      <c r="T239" s="32" t="str">
        <f t="shared" si="41"/>
        <v>小学语文</v>
      </c>
      <c r="U239" s="32" t="str">
        <f>IFERROR(VLOOKUP(复审!T239,#REF!,2,FALSE),"无此科目")</f>
        <v>无此科目</v>
      </c>
      <c r="V239" s="21" t="str">
        <f t="shared" si="42"/>
        <v/>
      </c>
      <c r="W239" s="21">
        <f t="shared" si="36"/>
        <v>0</v>
      </c>
      <c r="X239" s="21">
        <f t="shared" si="37"/>
        <v>1</v>
      </c>
      <c r="Y239" s="21" t="str">
        <f t="shared" si="43"/>
        <v/>
      </c>
      <c r="Z23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39" s="13" t="str">
        <f t="shared" si="38"/>
        <v/>
      </c>
      <c r="AB239" s="13" t="str">
        <f t="shared" si="44"/>
        <v>N</v>
      </c>
      <c r="AC239" s="13">
        <f t="shared" si="45"/>
        <v>154</v>
      </c>
      <c r="AD239" s="13" t="str">
        <f t="shared" si="46"/>
        <v/>
      </c>
      <c r="AE239" s="13" t="e">
        <f>IF(AND(VLOOKUP($T239,#REF!,2,0)=0,S239=""),"“错误请确认”",IF(VLOOKUP($T239,#REF!,2,0)=0,S239,VLOOKUP($T239,#REF!,2,0)))</f>
        <v>#REF!</v>
      </c>
      <c r="AF239" s="13" t="s">
        <v>1150</v>
      </c>
      <c r="AG239" s="13" t="e">
        <f>IF(VLOOKUP(T239,#REF!,29,0)=0,VLOOKUP(T239,#REF!,23,0)&amp;RIGHT(S239,2),VLOOKUP(T239,#REF!,23,0)&amp;VLOOKUP(T239,#REF!,29,0))</f>
        <v>#REF!</v>
      </c>
      <c r="AH239" s="13" t="s">
        <v>50</v>
      </c>
      <c r="AI239" s="13" t="e">
        <f t="shared" si="47"/>
        <v>#REF!</v>
      </c>
    </row>
    <row r="240" ht="15" customHeight="1" spans="1:35">
      <c r="A240" s="21">
        <f t="shared" si="39"/>
        <v>239</v>
      </c>
      <c r="B240" s="22" t="s">
        <v>1151</v>
      </c>
      <c r="C240" s="22" t="s">
        <v>35</v>
      </c>
      <c r="D240" s="22" t="s">
        <v>36</v>
      </c>
      <c r="E240" s="22" t="s">
        <v>1152</v>
      </c>
      <c r="F240" s="22" t="s">
        <v>1151</v>
      </c>
      <c r="G240" s="22" t="s">
        <v>1151</v>
      </c>
      <c r="H240" s="22" t="s">
        <v>1151</v>
      </c>
      <c r="I240" s="22" t="s">
        <v>1151</v>
      </c>
      <c r="J240" s="22" t="s">
        <v>1151</v>
      </c>
      <c r="K240" s="22" t="s">
        <v>124</v>
      </c>
      <c r="L240" s="22" t="s">
        <v>1153</v>
      </c>
      <c r="M240" s="22" t="s">
        <v>1154</v>
      </c>
      <c r="N240" s="22" t="e">
        <f>INDEX(#REF!,MATCH($K240,#REF!,0))</f>
        <v>#REF!</v>
      </c>
      <c r="O240" s="21"/>
      <c r="P240" s="25" t="str">
        <f t="shared" si="40"/>
        <v/>
      </c>
      <c r="Q240" s="21"/>
      <c r="R240" s="21"/>
      <c r="S240" s="21"/>
      <c r="T240" s="32" t="str">
        <f t="shared" si="41"/>
        <v>小学语文</v>
      </c>
      <c r="U240" s="32" t="str">
        <f>IFERROR(VLOOKUP(复审!T240,#REF!,2,FALSE),"无此科目")</f>
        <v>无此科目</v>
      </c>
      <c r="V240" s="21" t="str">
        <f t="shared" si="42"/>
        <v/>
      </c>
      <c r="W240" s="21">
        <f t="shared" si="36"/>
        <v>0</v>
      </c>
      <c r="X240" s="21">
        <f t="shared" si="37"/>
        <v>1</v>
      </c>
      <c r="Y240" s="21" t="str">
        <f t="shared" si="43"/>
        <v/>
      </c>
      <c r="Z24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40" s="13" t="str">
        <f t="shared" si="38"/>
        <v/>
      </c>
      <c r="AB240" s="13" t="str">
        <f t="shared" si="44"/>
        <v>N</v>
      </c>
      <c r="AC240" s="13">
        <f t="shared" si="45"/>
        <v>155</v>
      </c>
      <c r="AD240" s="13" t="str">
        <f t="shared" si="46"/>
        <v/>
      </c>
      <c r="AE240" s="13" t="e">
        <f>IF(AND(VLOOKUP($T240,#REF!,2,0)=0,S240=""),"“错误请确认”",IF(VLOOKUP($T240,#REF!,2,0)=0,S240,VLOOKUP($T240,#REF!,2,0)))</f>
        <v>#REF!</v>
      </c>
      <c r="AF240" s="13" t="s">
        <v>1155</v>
      </c>
      <c r="AG240" s="13" t="e">
        <f>IF(VLOOKUP(T240,#REF!,29,0)=0,VLOOKUP(T240,#REF!,23,0)&amp;RIGHT(S240,2),VLOOKUP(T240,#REF!,23,0)&amp;VLOOKUP(T240,#REF!,29,0))</f>
        <v>#REF!</v>
      </c>
      <c r="AH240" s="13" t="s">
        <v>50</v>
      </c>
      <c r="AI240" s="13" t="e">
        <f t="shared" si="47"/>
        <v>#REF!</v>
      </c>
    </row>
    <row r="241" ht="15" customHeight="1" spans="1:35">
      <c r="A241" s="21">
        <f t="shared" si="39"/>
        <v>240</v>
      </c>
      <c r="B241" s="22" t="s">
        <v>1156</v>
      </c>
      <c r="C241" s="22" t="s">
        <v>45</v>
      </c>
      <c r="D241" s="22" t="s">
        <v>36</v>
      </c>
      <c r="E241" s="22" t="s">
        <v>1157</v>
      </c>
      <c r="F241" s="22" t="s">
        <v>1156</v>
      </c>
      <c r="G241" s="22" t="s">
        <v>1156</v>
      </c>
      <c r="H241" s="22" t="s">
        <v>1156</v>
      </c>
      <c r="I241" s="22" t="s">
        <v>1156</v>
      </c>
      <c r="J241" s="22" t="s">
        <v>1156</v>
      </c>
      <c r="K241" s="22" t="s">
        <v>124</v>
      </c>
      <c r="L241" s="22" t="s">
        <v>1158</v>
      </c>
      <c r="M241" s="22" t="s">
        <v>1159</v>
      </c>
      <c r="N241" s="22" t="e">
        <f>INDEX(#REF!,MATCH($K241,#REF!,0))</f>
        <v>#REF!</v>
      </c>
      <c r="O241" s="21"/>
      <c r="P241" s="25" t="str">
        <f t="shared" si="40"/>
        <v>小学语文第13考场</v>
      </c>
      <c r="Q241" s="21"/>
      <c r="R241" s="21">
        <v>372</v>
      </c>
      <c r="S241" s="21" t="s">
        <v>175</v>
      </c>
      <c r="T241" s="32" t="str">
        <f t="shared" si="41"/>
        <v>小学语文</v>
      </c>
      <c r="U241" s="32" t="str">
        <f>IFERROR(VLOOKUP(复审!T241,#REF!,2,FALSE),"无此科目")</f>
        <v>无此科目</v>
      </c>
      <c r="V241" s="21" t="str">
        <f t="shared" si="42"/>
        <v>无此科目372</v>
      </c>
      <c r="W241" s="21">
        <f t="shared" si="36"/>
        <v>372</v>
      </c>
      <c r="X241" s="21">
        <f t="shared" si="37"/>
        <v>1</v>
      </c>
      <c r="Y241" s="21">
        <f t="shared" si="43"/>
        <v>1</v>
      </c>
      <c r="Z24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41" s="13" t="str">
        <f t="shared" si="38"/>
        <v/>
      </c>
      <c r="AB241" s="13" t="str">
        <f t="shared" si="44"/>
        <v>Y</v>
      </c>
      <c r="AC241" s="13" t="str">
        <f t="shared" si="45"/>
        <v/>
      </c>
      <c r="AD241" s="13">
        <f t="shared" si="46"/>
        <v>1</v>
      </c>
      <c r="AE241" s="13" t="e">
        <f>IF(AND(VLOOKUP($T241,#REF!,2,0)=0,S241=""),"“错误请确认”",IF(VLOOKUP($T241,#REF!,2,0)=0,S241,VLOOKUP($T241,#REF!,2,0)))</f>
        <v>#REF!</v>
      </c>
      <c r="AF241" s="13" t="s">
        <v>1160</v>
      </c>
      <c r="AG241" s="13" t="e">
        <f>IF(VLOOKUP(T241,#REF!,29,0)=0,VLOOKUP(T241,#REF!,23,0)&amp;RIGHT(S241,2),VLOOKUP(T241,#REF!,23,0)&amp;VLOOKUP(T241,#REF!,29,0))</f>
        <v>#REF!</v>
      </c>
      <c r="AH241" s="13" t="s">
        <v>128</v>
      </c>
      <c r="AI241" s="13" t="e">
        <f t="shared" si="47"/>
        <v>#REF!</v>
      </c>
    </row>
    <row r="242" ht="15" customHeight="1" spans="1:35">
      <c r="A242" s="21">
        <f t="shared" si="39"/>
        <v>241</v>
      </c>
      <c r="B242" s="22" t="s">
        <v>1161</v>
      </c>
      <c r="C242" s="22" t="s">
        <v>45</v>
      </c>
      <c r="D242" s="22" t="s">
        <v>36</v>
      </c>
      <c r="E242" s="22" t="s">
        <v>1162</v>
      </c>
      <c r="F242" s="22" t="s">
        <v>1161</v>
      </c>
      <c r="G242" s="22" t="s">
        <v>1161</v>
      </c>
      <c r="H242" s="22" t="s">
        <v>1161</v>
      </c>
      <c r="I242" s="22" t="s">
        <v>1161</v>
      </c>
      <c r="J242" s="22" t="s">
        <v>1161</v>
      </c>
      <c r="K242" s="22" t="s">
        <v>124</v>
      </c>
      <c r="L242" s="22" t="s">
        <v>1163</v>
      </c>
      <c r="M242" s="22" t="s">
        <v>91</v>
      </c>
      <c r="N242" s="22" t="e">
        <f>INDEX(#REF!,MATCH($K242,#REF!,0))</f>
        <v>#REF!</v>
      </c>
      <c r="O242" s="21"/>
      <c r="P242" s="25" t="str">
        <f t="shared" si="40"/>
        <v/>
      </c>
      <c r="Q242" s="21"/>
      <c r="R242" s="21"/>
      <c r="S242" s="21"/>
      <c r="T242" s="32" t="str">
        <f t="shared" si="41"/>
        <v>小学语文</v>
      </c>
      <c r="U242" s="32" t="str">
        <f>IFERROR(VLOOKUP(复审!T242,#REF!,2,FALSE),"无此科目")</f>
        <v>无此科目</v>
      </c>
      <c r="V242" s="21" t="str">
        <f t="shared" si="42"/>
        <v/>
      </c>
      <c r="W242" s="21">
        <f t="shared" si="36"/>
        <v>0</v>
      </c>
      <c r="X242" s="21">
        <f t="shared" si="37"/>
        <v>1</v>
      </c>
      <c r="Y242" s="21" t="str">
        <f t="shared" si="43"/>
        <v/>
      </c>
      <c r="Z24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42" s="13" t="str">
        <f t="shared" si="38"/>
        <v/>
      </c>
      <c r="AB242" s="13" t="str">
        <f t="shared" si="44"/>
        <v>N</v>
      </c>
      <c r="AC242" s="13">
        <f t="shared" si="45"/>
        <v>156</v>
      </c>
      <c r="AD242" s="13" t="str">
        <f t="shared" si="46"/>
        <v/>
      </c>
      <c r="AE242" s="13" t="e">
        <f>IF(AND(VLOOKUP($T242,#REF!,2,0)=0,S242=""),"“错误请确认”",IF(VLOOKUP($T242,#REF!,2,0)=0,S242,VLOOKUP($T242,#REF!,2,0)))</f>
        <v>#REF!</v>
      </c>
      <c r="AF242" s="13" t="s">
        <v>1164</v>
      </c>
      <c r="AG242" s="13" t="e">
        <f>IF(VLOOKUP(T242,#REF!,29,0)=0,VLOOKUP(T242,#REF!,23,0)&amp;RIGHT(S242,2),VLOOKUP(T242,#REF!,23,0)&amp;VLOOKUP(T242,#REF!,29,0))</f>
        <v>#REF!</v>
      </c>
      <c r="AH242" s="13" t="s">
        <v>50</v>
      </c>
      <c r="AI242" s="13" t="e">
        <f t="shared" si="47"/>
        <v>#REF!</v>
      </c>
    </row>
    <row r="243" ht="15" customHeight="1" spans="1:35">
      <c r="A243" s="21">
        <f t="shared" si="39"/>
        <v>242</v>
      </c>
      <c r="B243" s="22" t="s">
        <v>1165</v>
      </c>
      <c r="C243" s="22" t="s">
        <v>35</v>
      </c>
      <c r="D243" s="22" t="s">
        <v>36</v>
      </c>
      <c r="E243" s="22" t="s">
        <v>1166</v>
      </c>
      <c r="F243" s="22" t="s">
        <v>1165</v>
      </c>
      <c r="G243" s="22" t="s">
        <v>1165</v>
      </c>
      <c r="H243" s="22" t="s">
        <v>1165</v>
      </c>
      <c r="I243" s="22" t="s">
        <v>1165</v>
      </c>
      <c r="J243" s="22" t="s">
        <v>1165</v>
      </c>
      <c r="K243" s="22" t="s">
        <v>124</v>
      </c>
      <c r="L243" s="22" t="s">
        <v>1167</v>
      </c>
      <c r="M243" s="22" t="s">
        <v>1168</v>
      </c>
      <c r="N243" s="22" t="e">
        <f>INDEX(#REF!,MATCH($K243,#REF!,0))</f>
        <v>#REF!</v>
      </c>
      <c r="O243" s="21"/>
      <c r="P243" s="25" t="str">
        <f t="shared" si="40"/>
        <v/>
      </c>
      <c r="Q243" s="21"/>
      <c r="R243" s="21"/>
      <c r="S243" s="21"/>
      <c r="T243" s="32" t="str">
        <f t="shared" si="41"/>
        <v>小学语文</v>
      </c>
      <c r="U243" s="32" t="str">
        <f>IFERROR(VLOOKUP(复审!T243,#REF!,2,FALSE),"无此科目")</f>
        <v>无此科目</v>
      </c>
      <c r="V243" s="21" t="str">
        <f t="shared" si="42"/>
        <v/>
      </c>
      <c r="W243" s="21">
        <f t="shared" si="36"/>
        <v>0</v>
      </c>
      <c r="X243" s="21">
        <f t="shared" si="37"/>
        <v>1</v>
      </c>
      <c r="Y243" s="21" t="str">
        <f t="shared" si="43"/>
        <v/>
      </c>
      <c r="Z24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43" s="13" t="str">
        <f t="shared" si="38"/>
        <v/>
      </c>
      <c r="AB243" s="13" t="str">
        <f t="shared" si="44"/>
        <v>N</v>
      </c>
      <c r="AC243" s="13">
        <f t="shared" si="45"/>
        <v>157</v>
      </c>
      <c r="AD243" s="13" t="str">
        <f t="shared" si="46"/>
        <v/>
      </c>
      <c r="AE243" s="13" t="e">
        <f>IF(AND(VLOOKUP($T243,#REF!,2,0)=0,S243=""),"“错误请确认”",IF(VLOOKUP($T243,#REF!,2,0)=0,S243,VLOOKUP($T243,#REF!,2,0)))</f>
        <v>#REF!</v>
      </c>
      <c r="AF243" s="13" t="s">
        <v>1169</v>
      </c>
      <c r="AG243" s="13" t="e">
        <f>IF(VLOOKUP(T243,#REF!,29,0)=0,VLOOKUP(T243,#REF!,23,0)&amp;RIGHT(S243,2),VLOOKUP(T243,#REF!,23,0)&amp;VLOOKUP(T243,#REF!,29,0))</f>
        <v>#REF!</v>
      </c>
      <c r="AH243" s="13" t="s">
        <v>50</v>
      </c>
      <c r="AI243" s="13" t="e">
        <f t="shared" si="47"/>
        <v>#REF!</v>
      </c>
    </row>
    <row r="244" ht="15" customHeight="1" spans="1:35">
      <c r="A244" s="21">
        <f t="shared" si="39"/>
        <v>243</v>
      </c>
      <c r="B244" s="22" t="s">
        <v>1170</v>
      </c>
      <c r="C244" s="22" t="s">
        <v>45</v>
      </c>
      <c r="D244" s="22" t="s">
        <v>36</v>
      </c>
      <c r="E244" s="22" t="s">
        <v>1171</v>
      </c>
      <c r="F244" s="22" t="s">
        <v>1170</v>
      </c>
      <c r="G244" s="22" t="s">
        <v>1170</v>
      </c>
      <c r="H244" s="22" t="s">
        <v>1170</v>
      </c>
      <c r="I244" s="22" t="s">
        <v>1170</v>
      </c>
      <c r="J244" s="22" t="s">
        <v>1170</v>
      </c>
      <c r="K244" s="22" t="s">
        <v>124</v>
      </c>
      <c r="L244" s="22" t="s">
        <v>1172</v>
      </c>
      <c r="M244" s="22" t="s">
        <v>1173</v>
      </c>
      <c r="N244" s="22" t="e">
        <f>INDEX(#REF!,MATCH($K244,#REF!,0))</f>
        <v>#REF!</v>
      </c>
      <c r="O244" s="21"/>
      <c r="P244" s="25" t="str">
        <f t="shared" si="40"/>
        <v/>
      </c>
      <c r="Q244" s="21"/>
      <c r="R244" s="21"/>
      <c r="S244" s="21"/>
      <c r="T244" s="32" t="str">
        <f t="shared" si="41"/>
        <v>小学语文</v>
      </c>
      <c r="U244" s="32" t="str">
        <f>IFERROR(VLOOKUP(复审!T244,#REF!,2,FALSE),"无此科目")</f>
        <v>无此科目</v>
      </c>
      <c r="V244" s="21" t="str">
        <f t="shared" si="42"/>
        <v/>
      </c>
      <c r="W244" s="21">
        <f t="shared" si="36"/>
        <v>0</v>
      </c>
      <c r="X244" s="21">
        <f t="shared" si="37"/>
        <v>1</v>
      </c>
      <c r="Y244" s="21" t="str">
        <f t="shared" si="43"/>
        <v/>
      </c>
      <c r="Z24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44" s="13" t="str">
        <f t="shared" si="38"/>
        <v/>
      </c>
      <c r="AB244" s="13" t="str">
        <f t="shared" si="44"/>
        <v>N</v>
      </c>
      <c r="AC244" s="13">
        <f t="shared" si="45"/>
        <v>158</v>
      </c>
      <c r="AD244" s="13" t="str">
        <f t="shared" si="46"/>
        <v/>
      </c>
      <c r="AE244" s="13" t="e">
        <f>IF(AND(VLOOKUP($T244,#REF!,2,0)=0,S244=""),"“错误请确认”",IF(VLOOKUP($T244,#REF!,2,0)=0,S244,VLOOKUP($T244,#REF!,2,0)))</f>
        <v>#REF!</v>
      </c>
      <c r="AF244" s="13" t="s">
        <v>1174</v>
      </c>
      <c r="AG244" s="13" t="e">
        <f>IF(VLOOKUP(T244,#REF!,29,0)=0,VLOOKUP(T244,#REF!,23,0)&amp;RIGHT(S244,2),VLOOKUP(T244,#REF!,23,0)&amp;VLOOKUP(T244,#REF!,29,0))</f>
        <v>#REF!</v>
      </c>
      <c r="AH244" s="13" t="s">
        <v>50</v>
      </c>
      <c r="AI244" s="13" t="e">
        <f t="shared" si="47"/>
        <v>#REF!</v>
      </c>
    </row>
    <row r="245" ht="15" customHeight="1" spans="1:35">
      <c r="A245" s="21">
        <f t="shared" si="39"/>
        <v>244</v>
      </c>
      <c r="B245" s="22" t="s">
        <v>1175</v>
      </c>
      <c r="C245" s="22" t="s">
        <v>45</v>
      </c>
      <c r="D245" s="22" t="s">
        <v>36</v>
      </c>
      <c r="E245" s="22" t="s">
        <v>1176</v>
      </c>
      <c r="F245" s="22" t="s">
        <v>1175</v>
      </c>
      <c r="G245" s="22" t="s">
        <v>1175</v>
      </c>
      <c r="H245" s="22" t="s">
        <v>1175</v>
      </c>
      <c r="I245" s="22" t="s">
        <v>1175</v>
      </c>
      <c r="J245" s="22" t="s">
        <v>1175</v>
      </c>
      <c r="K245" s="22" t="s">
        <v>124</v>
      </c>
      <c r="L245" s="22" t="s">
        <v>1177</v>
      </c>
      <c r="M245" s="22" t="s">
        <v>1177</v>
      </c>
      <c r="N245" s="22" t="e">
        <f>INDEX(#REF!,MATCH($K245,#REF!,0))</f>
        <v>#REF!</v>
      </c>
      <c r="O245" s="21"/>
      <c r="P245" s="25" t="str">
        <f t="shared" si="40"/>
        <v/>
      </c>
      <c r="Q245" s="21"/>
      <c r="R245" s="21"/>
      <c r="S245" s="21"/>
      <c r="T245" s="32" t="str">
        <f t="shared" si="41"/>
        <v>小学语文</v>
      </c>
      <c r="U245" s="32" t="str">
        <f>IFERROR(VLOOKUP(复审!T245,#REF!,2,FALSE),"无此科目")</f>
        <v>无此科目</v>
      </c>
      <c r="V245" s="21" t="str">
        <f t="shared" si="42"/>
        <v/>
      </c>
      <c r="W245" s="21">
        <f t="shared" si="36"/>
        <v>0</v>
      </c>
      <c r="X245" s="21">
        <f t="shared" si="37"/>
        <v>1</v>
      </c>
      <c r="Y245" s="21" t="str">
        <f t="shared" si="43"/>
        <v/>
      </c>
      <c r="Z24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45" s="13" t="str">
        <f t="shared" si="38"/>
        <v/>
      </c>
      <c r="AB245" s="13" t="str">
        <f t="shared" si="44"/>
        <v>N</v>
      </c>
      <c r="AC245" s="13">
        <f t="shared" si="45"/>
        <v>159</v>
      </c>
      <c r="AD245" s="13" t="str">
        <f t="shared" si="46"/>
        <v/>
      </c>
      <c r="AE245" s="13" t="e">
        <f>IF(AND(VLOOKUP($T245,#REF!,2,0)=0,S245=""),"“错误请确认”",IF(VLOOKUP($T245,#REF!,2,0)=0,S245,VLOOKUP($T245,#REF!,2,0)))</f>
        <v>#REF!</v>
      </c>
      <c r="AF245" s="13" t="s">
        <v>1178</v>
      </c>
      <c r="AG245" s="13" t="e">
        <f>IF(VLOOKUP(T245,#REF!,29,0)=0,VLOOKUP(T245,#REF!,23,0)&amp;RIGHT(S245,2),VLOOKUP(T245,#REF!,23,0)&amp;VLOOKUP(T245,#REF!,29,0))</f>
        <v>#REF!</v>
      </c>
      <c r="AH245" s="13" t="s">
        <v>50</v>
      </c>
      <c r="AI245" s="13" t="e">
        <f t="shared" si="47"/>
        <v>#REF!</v>
      </c>
    </row>
    <row r="246" ht="15" customHeight="1" spans="1:35">
      <c r="A246" s="21">
        <f t="shared" si="39"/>
        <v>245</v>
      </c>
      <c r="B246" s="22" t="s">
        <v>1179</v>
      </c>
      <c r="C246" s="22" t="s">
        <v>45</v>
      </c>
      <c r="D246" s="22" t="s">
        <v>36</v>
      </c>
      <c r="E246" s="22" t="s">
        <v>1180</v>
      </c>
      <c r="F246" s="22" t="s">
        <v>1179</v>
      </c>
      <c r="G246" s="22" t="s">
        <v>1179</v>
      </c>
      <c r="H246" s="22" t="s">
        <v>1179</v>
      </c>
      <c r="I246" s="22" t="s">
        <v>1179</v>
      </c>
      <c r="J246" s="22" t="s">
        <v>1179</v>
      </c>
      <c r="K246" s="22" t="s">
        <v>124</v>
      </c>
      <c r="L246" s="22" t="s">
        <v>1181</v>
      </c>
      <c r="M246" s="22" t="s">
        <v>1182</v>
      </c>
      <c r="N246" s="22" t="e">
        <f>INDEX(#REF!,MATCH($K246,#REF!,0))</f>
        <v>#REF!</v>
      </c>
      <c r="O246" s="21"/>
      <c r="P246" s="25" t="str">
        <f t="shared" si="40"/>
        <v/>
      </c>
      <c r="Q246" s="21"/>
      <c r="R246" s="21"/>
      <c r="S246" s="21"/>
      <c r="T246" s="32" t="str">
        <f t="shared" si="41"/>
        <v>小学语文</v>
      </c>
      <c r="U246" s="32" t="str">
        <f>IFERROR(VLOOKUP(复审!T246,#REF!,2,FALSE),"无此科目")</f>
        <v>无此科目</v>
      </c>
      <c r="V246" s="21" t="str">
        <f t="shared" si="42"/>
        <v/>
      </c>
      <c r="W246" s="21">
        <f t="shared" si="36"/>
        <v>0</v>
      </c>
      <c r="X246" s="21">
        <f t="shared" si="37"/>
        <v>1</v>
      </c>
      <c r="Y246" s="21" t="str">
        <f t="shared" si="43"/>
        <v/>
      </c>
      <c r="Z24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46" s="13" t="str">
        <f t="shared" si="38"/>
        <v/>
      </c>
      <c r="AB246" s="13" t="str">
        <f t="shared" si="44"/>
        <v>N</v>
      </c>
      <c r="AC246" s="13">
        <f t="shared" si="45"/>
        <v>160</v>
      </c>
      <c r="AD246" s="13" t="str">
        <f t="shared" si="46"/>
        <v/>
      </c>
      <c r="AE246" s="13" t="e">
        <f>IF(AND(VLOOKUP($T246,#REF!,2,0)=0,S246=""),"“错误请确认”",IF(VLOOKUP($T246,#REF!,2,0)=0,S246,VLOOKUP($T246,#REF!,2,0)))</f>
        <v>#REF!</v>
      </c>
      <c r="AF246" s="13" t="s">
        <v>1183</v>
      </c>
      <c r="AG246" s="13" t="e">
        <f>IF(VLOOKUP(T246,#REF!,29,0)=0,VLOOKUP(T246,#REF!,23,0)&amp;RIGHT(S246,2),VLOOKUP(T246,#REF!,23,0)&amp;VLOOKUP(T246,#REF!,29,0))</f>
        <v>#REF!</v>
      </c>
      <c r="AH246" s="13" t="s">
        <v>50</v>
      </c>
      <c r="AI246" s="13" t="e">
        <f t="shared" si="47"/>
        <v>#REF!</v>
      </c>
    </row>
    <row r="247" ht="15" customHeight="1" spans="1:35">
      <c r="A247" s="21">
        <f t="shared" si="39"/>
        <v>246</v>
      </c>
      <c r="B247" s="22" t="s">
        <v>1184</v>
      </c>
      <c r="C247" s="22" t="s">
        <v>45</v>
      </c>
      <c r="D247" s="22" t="s">
        <v>36</v>
      </c>
      <c r="E247" s="22" t="s">
        <v>1185</v>
      </c>
      <c r="F247" s="22" t="s">
        <v>1184</v>
      </c>
      <c r="G247" s="22" t="s">
        <v>1184</v>
      </c>
      <c r="H247" s="22" t="s">
        <v>1184</v>
      </c>
      <c r="I247" s="22" t="s">
        <v>1184</v>
      </c>
      <c r="J247" s="22" t="s">
        <v>1184</v>
      </c>
      <c r="K247" s="22" t="s">
        <v>124</v>
      </c>
      <c r="L247" s="22" t="s">
        <v>1186</v>
      </c>
      <c r="M247" s="22" t="s">
        <v>1187</v>
      </c>
      <c r="N247" s="22" t="e">
        <f>INDEX(#REF!,MATCH($K247,#REF!,0))</f>
        <v>#REF!</v>
      </c>
      <c r="O247" s="21"/>
      <c r="P247" s="25" t="str">
        <f t="shared" si="40"/>
        <v/>
      </c>
      <c r="Q247" s="21"/>
      <c r="R247" s="21"/>
      <c r="S247" s="21"/>
      <c r="T247" s="32" t="str">
        <f t="shared" si="41"/>
        <v>小学语文</v>
      </c>
      <c r="U247" s="32" t="str">
        <f>IFERROR(VLOOKUP(复审!T247,#REF!,2,FALSE),"无此科目")</f>
        <v>无此科目</v>
      </c>
      <c r="V247" s="21" t="str">
        <f t="shared" si="42"/>
        <v/>
      </c>
      <c r="W247" s="21">
        <f t="shared" si="36"/>
        <v>0</v>
      </c>
      <c r="X247" s="21">
        <f t="shared" si="37"/>
        <v>1</v>
      </c>
      <c r="Y247" s="21" t="str">
        <f t="shared" si="43"/>
        <v/>
      </c>
      <c r="Z24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47" s="13" t="str">
        <f t="shared" si="38"/>
        <v/>
      </c>
      <c r="AB247" s="13" t="str">
        <f t="shared" si="44"/>
        <v>N</v>
      </c>
      <c r="AC247" s="13">
        <f t="shared" si="45"/>
        <v>161</v>
      </c>
      <c r="AD247" s="13" t="str">
        <f t="shared" si="46"/>
        <v/>
      </c>
      <c r="AE247" s="13" t="e">
        <f>IF(AND(VLOOKUP($T247,#REF!,2,0)=0,S247=""),"“错误请确认”",IF(VLOOKUP($T247,#REF!,2,0)=0,S247,VLOOKUP($T247,#REF!,2,0)))</f>
        <v>#REF!</v>
      </c>
      <c r="AF247" s="13" t="s">
        <v>1188</v>
      </c>
      <c r="AG247" s="13" t="e">
        <f>IF(VLOOKUP(T247,#REF!,29,0)=0,VLOOKUP(T247,#REF!,23,0)&amp;RIGHT(S247,2),VLOOKUP(T247,#REF!,23,0)&amp;VLOOKUP(T247,#REF!,29,0))</f>
        <v>#REF!</v>
      </c>
      <c r="AH247" s="13" t="s">
        <v>50</v>
      </c>
      <c r="AI247" s="13" t="e">
        <f t="shared" si="47"/>
        <v>#REF!</v>
      </c>
    </row>
    <row r="248" ht="15" customHeight="1" spans="1:35">
      <c r="A248" s="21">
        <f t="shared" si="39"/>
        <v>247</v>
      </c>
      <c r="B248" s="22" t="s">
        <v>1189</v>
      </c>
      <c r="C248" s="22" t="s">
        <v>45</v>
      </c>
      <c r="D248" s="22" t="s">
        <v>36</v>
      </c>
      <c r="E248" s="22" t="s">
        <v>1190</v>
      </c>
      <c r="F248" s="22" t="s">
        <v>1189</v>
      </c>
      <c r="G248" s="22" t="s">
        <v>1189</v>
      </c>
      <c r="H248" s="22" t="s">
        <v>1189</v>
      </c>
      <c r="I248" s="22" t="s">
        <v>1189</v>
      </c>
      <c r="J248" s="22" t="s">
        <v>1189</v>
      </c>
      <c r="K248" s="22" t="s">
        <v>124</v>
      </c>
      <c r="L248" s="22" t="s">
        <v>1191</v>
      </c>
      <c r="M248" s="22" t="s">
        <v>1191</v>
      </c>
      <c r="N248" s="22" t="e">
        <f>INDEX(#REF!,MATCH($K248,#REF!,0))</f>
        <v>#REF!</v>
      </c>
      <c r="O248" s="21"/>
      <c r="P248" s="25" t="str">
        <f t="shared" si="40"/>
        <v>小学语文第6考场</v>
      </c>
      <c r="Q248" s="21"/>
      <c r="R248" s="21">
        <v>160</v>
      </c>
      <c r="S248" s="21" t="s">
        <v>200</v>
      </c>
      <c r="T248" s="32" t="str">
        <f t="shared" si="41"/>
        <v>小学语文</v>
      </c>
      <c r="U248" s="32" t="str">
        <f>IFERROR(VLOOKUP(复审!T248,#REF!,2,FALSE),"无此科目")</f>
        <v>无此科目</v>
      </c>
      <c r="V248" s="21" t="str">
        <f t="shared" si="42"/>
        <v>无此科目160</v>
      </c>
      <c r="W248" s="21">
        <f t="shared" si="36"/>
        <v>160</v>
      </c>
      <c r="X248" s="21">
        <f t="shared" si="37"/>
        <v>1</v>
      </c>
      <c r="Y248" s="21">
        <f t="shared" si="43"/>
        <v>1</v>
      </c>
      <c r="Z24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48" s="13" t="str">
        <f t="shared" si="38"/>
        <v/>
      </c>
      <c r="AB248" s="13" t="str">
        <f t="shared" si="44"/>
        <v>Y</v>
      </c>
      <c r="AC248" s="13" t="str">
        <f t="shared" si="45"/>
        <v/>
      </c>
      <c r="AD248" s="13">
        <f t="shared" si="46"/>
        <v>1</v>
      </c>
      <c r="AE248" s="13" t="e">
        <f>IF(AND(VLOOKUP($T248,#REF!,2,0)=0,S248=""),"“错误请确认”",IF(VLOOKUP($T248,#REF!,2,0)=0,S248,VLOOKUP($T248,#REF!,2,0)))</f>
        <v>#REF!</v>
      </c>
      <c r="AF248" s="13" t="s">
        <v>1192</v>
      </c>
      <c r="AG248" s="13" t="e">
        <f>IF(VLOOKUP(T248,#REF!,29,0)=0,VLOOKUP(T248,#REF!,23,0)&amp;RIGHT(S248,2),VLOOKUP(T248,#REF!,23,0)&amp;VLOOKUP(T248,#REF!,29,0))</f>
        <v>#REF!</v>
      </c>
      <c r="AH248" s="13" t="s">
        <v>124</v>
      </c>
      <c r="AI248" s="13" t="e">
        <f t="shared" si="47"/>
        <v>#REF!</v>
      </c>
    </row>
    <row r="249" ht="15" customHeight="1" spans="1:35">
      <c r="A249" s="21">
        <f t="shared" si="39"/>
        <v>248</v>
      </c>
      <c r="B249" s="22" t="s">
        <v>1193</v>
      </c>
      <c r="C249" s="22" t="s">
        <v>45</v>
      </c>
      <c r="D249" s="22" t="s">
        <v>36</v>
      </c>
      <c r="E249" s="22" t="s">
        <v>1194</v>
      </c>
      <c r="F249" s="22" t="s">
        <v>1193</v>
      </c>
      <c r="G249" s="22" t="s">
        <v>1193</v>
      </c>
      <c r="H249" s="22" t="s">
        <v>1193</v>
      </c>
      <c r="I249" s="22" t="s">
        <v>1193</v>
      </c>
      <c r="J249" s="22" t="s">
        <v>1193</v>
      </c>
      <c r="K249" s="22" t="s">
        <v>124</v>
      </c>
      <c r="L249" s="22" t="s">
        <v>1195</v>
      </c>
      <c r="M249" s="22" t="s">
        <v>1195</v>
      </c>
      <c r="N249" s="22" t="e">
        <f>INDEX(#REF!,MATCH($K249,#REF!,0))</f>
        <v>#REF!</v>
      </c>
      <c r="O249" s="21"/>
      <c r="P249" s="25" t="str">
        <f t="shared" si="40"/>
        <v/>
      </c>
      <c r="Q249" s="21"/>
      <c r="R249" s="21"/>
      <c r="S249" s="21"/>
      <c r="T249" s="32" t="str">
        <f t="shared" si="41"/>
        <v>小学语文</v>
      </c>
      <c r="U249" s="32" t="str">
        <f>IFERROR(VLOOKUP(复审!T249,#REF!,2,FALSE),"无此科目")</f>
        <v>无此科目</v>
      </c>
      <c r="V249" s="21" t="str">
        <f t="shared" si="42"/>
        <v/>
      </c>
      <c r="W249" s="21">
        <f t="shared" si="36"/>
        <v>0</v>
      </c>
      <c r="X249" s="21">
        <f t="shared" si="37"/>
        <v>1</v>
      </c>
      <c r="Y249" s="21" t="str">
        <f t="shared" si="43"/>
        <v/>
      </c>
      <c r="Z24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49" s="13" t="str">
        <f t="shared" si="38"/>
        <v/>
      </c>
      <c r="AB249" s="13" t="str">
        <f t="shared" si="44"/>
        <v>N</v>
      </c>
      <c r="AC249" s="13">
        <f t="shared" si="45"/>
        <v>162</v>
      </c>
      <c r="AD249" s="13" t="str">
        <f t="shared" si="46"/>
        <v/>
      </c>
      <c r="AE249" s="13" t="e">
        <f>IF(AND(VLOOKUP($T249,#REF!,2,0)=0,S249=""),"“错误请确认”",IF(VLOOKUP($T249,#REF!,2,0)=0,S249,VLOOKUP($T249,#REF!,2,0)))</f>
        <v>#REF!</v>
      </c>
      <c r="AF249" s="13" t="s">
        <v>1196</v>
      </c>
      <c r="AG249" s="13" t="e">
        <f>IF(VLOOKUP(T249,#REF!,29,0)=0,VLOOKUP(T249,#REF!,23,0)&amp;RIGHT(S249,2),VLOOKUP(T249,#REF!,23,0)&amp;VLOOKUP(T249,#REF!,29,0))</f>
        <v>#REF!</v>
      </c>
      <c r="AH249" s="13" t="s">
        <v>50</v>
      </c>
      <c r="AI249" s="13" t="e">
        <f t="shared" si="47"/>
        <v>#REF!</v>
      </c>
    </row>
    <row r="250" ht="15" customHeight="1" spans="1:35">
      <c r="A250" s="21">
        <f t="shared" si="39"/>
        <v>249</v>
      </c>
      <c r="B250" s="22" t="s">
        <v>1197</v>
      </c>
      <c r="C250" s="22" t="s">
        <v>45</v>
      </c>
      <c r="D250" s="22" t="s">
        <v>36</v>
      </c>
      <c r="E250" s="22" t="s">
        <v>1198</v>
      </c>
      <c r="F250" s="22" t="s">
        <v>1197</v>
      </c>
      <c r="G250" s="22" t="s">
        <v>1197</v>
      </c>
      <c r="H250" s="22" t="s">
        <v>1197</v>
      </c>
      <c r="I250" s="22" t="s">
        <v>1197</v>
      </c>
      <c r="J250" s="22" t="s">
        <v>1197</v>
      </c>
      <c r="K250" s="22" t="s">
        <v>124</v>
      </c>
      <c r="L250" s="22" t="s">
        <v>1199</v>
      </c>
      <c r="M250" s="22" t="s">
        <v>1199</v>
      </c>
      <c r="N250" s="22" t="e">
        <f>INDEX(#REF!,MATCH($K250,#REF!,0))</f>
        <v>#REF!</v>
      </c>
      <c r="O250" s="21"/>
      <c r="P250" s="25" t="str">
        <f t="shared" si="40"/>
        <v/>
      </c>
      <c r="Q250" s="21"/>
      <c r="R250" s="21"/>
      <c r="S250" s="21"/>
      <c r="T250" s="32" t="str">
        <f t="shared" si="41"/>
        <v>小学语文</v>
      </c>
      <c r="U250" s="32" t="str">
        <f>IFERROR(VLOOKUP(复审!T250,#REF!,2,FALSE),"无此科目")</f>
        <v>无此科目</v>
      </c>
      <c r="V250" s="21" t="str">
        <f t="shared" si="42"/>
        <v/>
      </c>
      <c r="W250" s="21">
        <f t="shared" si="36"/>
        <v>0</v>
      </c>
      <c r="X250" s="21">
        <f t="shared" si="37"/>
        <v>1</v>
      </c>
      <c r="Y250" s="21" t="str">
        <f t="shared" si="43"/>
        <v/>
      </c>
      <c r="Z25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50" s="13" t="str">
        <f t="shared" si="38"/>
        <v/>
      </c>
      <c r="AB250" s="13" t="str">
        <f t="shared" si="44"/>
        <v>N</v>
      </c>
      <c r="AC250" s="13">
        <f t="shared" si="45"/>
        <v>163</v>
      </c>
      <c r="AD250" s="13" t="str">
        <f t="shared" si="46"/>
        <v/>
      </c>
      <c r="AE250" s="13" t="e">
        <f>IF(AND(VLOOKUP($T250,#REF!,2,0)=0,S250=""),"“错误请确认”",IF(VLOOKUP($T250,#REF!,2,0)=0,S250,VLOOKUP($T250,#REF!,2,0)))</f>
        <v>#REF!</v>
      </c>
      <c r="AF250" s="13" t="s">
        <v>1200</v>
      </c>
      <c r="AG250" s="13" t="e">
        <f>IF(VLOOKUP(T250,#REF!,29,0)=0,VLOOKUP(T250,#REF!,23,0)&amp;RIGHT(S250,2),VLOOKUP(T250,#REF!,23,0)&amp;VLOOKUP(T250,#REF!,29,0))</f>
        <v>#REF!</v>
      </c>
      <c r="AH250" s="13" t="s">
        <v>50</v>
      </c>
      <c r="AI250" s="13" t="e">
        <f t="shared" si="47"/>
        <v>#REF!</v>
      </c>
    </row>
    <row r="251" ht="15" customHeight="1" spans="1:35">
      <c r="A251" s="21">
        <f t="shared" si="39"/>
        <v>250</v>
      </c>
      <c r="B251" s="22" t="s">
        <v>1201</v>
      </c>
      <c r="C251" s="22" t="s">
        <v>45</v>
      </c>
      <c r="D251" s="22" t="s">
        <v>36</v>
      </c>
      <c r="E251" s="22" t="s">
        <v>1202</v>
      </c>
      <c r="F251" s="22" t="s">
        <v>1201</v>
      </c>
      <c r="G251" s="22" t="s">
        <v>1201</v>
      </c>
      <c r="H251" s="22" t="s">
        <v>1201</v>
      </c>
      <c r="I251" s="22" t="s">
        <v>1201</v>
      </c>
      <c r="J251" s="22" t="s">
        <v>1201</v>
      </c>
      <c r="K251" s="22" t="s">
        <v>124</v>
      </c>
      <c r="L251" s="22" t="s">
        <v>1203</v>
      </c>
      <c r="M251" s="22" t="s">
        <v>1203</v>
      </c>
      <c r="N251" s="22" t="e">
        <f>INDEX(#REF!,MATCH($K251,#REF!,0))</f>
        <v>#REF!</v>
      </c>
      <c r="O251" s="21"/>
      <c r="P251" s="25" t="str">
        <f t="shared" si="40"/>
        <v/>
      </c>
      <c r="Q251" s="21"/>
      <c r="R251" s="21"/>
      <c r="S251" s="21"/>
      <c r="T251" s="32" t="str">
        <f t="shared" si="41"/>
        <v>小学语文</v>
      </c>
      <c r="U251" s="32" t="str">
        <f>IFERROR(VLOOKUP(复审!T251,#REF!,2,FALSE),"无此科目")</f>
        <v>无此科目</v>
      </c>
      <c r="V251" s="21" t="str">
        <f t="shared" si="42"/>
        <v/>
      </c>
      <c r="W251" s="21">
        <f t="shared" si="36"/>
        <v>0</v>
      </c>
      <c r="X251" s="21">
        <f t="shared" si="37"/>
        <v>1</v>
      </c>
      <c r="Y251" s="21" t="str">
        <f t="shared" si="43"/>
        <v/>
      </c>
      <c r="Z25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51" s="13" t="str">
        <f t="shared" si="38"/>
        <v/>
      </c>
      <c r="AB251" s="13" t="str">
        <f t="shared" si="44"/>
        <v>N</v>
      </c>
      <c r="AC251" s="13">
        <f t="shared" si="45"/>
        <v>164</v>
      </c>
      <c r="AD251" s="13" t="str">
        <f t="shared" si="46"/>
        <v/>
      </c>
      <c r="AE251" s="13" t="e">
        <f>IF(AND(VLOOKUP($T251,#REF!,2,0)=0,S251=""),"“错误请确认”",IF(VLOOKUP($T251,#REF!,2,0)=0,S251,VLOOKUP($T251,#REF!,2,0)))</f>
        <v>#REF!</v>
      </c>
      <c r="AF251" s="13" t="s">
        <v>1204</v>
      </c>
      <c r="AG251" s="13" t="e">
        <f>IF(VLOOKUP(T251,#REF!,29,0)=0,VLOOKUP(T251,#REF!,23,0)&amp;RIGHT(S251,2),VLOOKUP(T251,#REF!,23,0)&amp;VLOOKUP(T251,#REF!,29,0))</f>
        <v>#REF!</v>
      </c>
      <c r="AH251" s="13" t="s">
        <v>50</v>
      </c>
      <c r="AI251" s="13" t="e">
        <f t="shared" si="47"/>
        <v>#REF!</v>
      </c>
    </row>
    <row r="252" ht="15" customHeight="1" spans="1:35">
      <c r="A252" s="21">
        <f t="shared" si="39"/>
        <v>251</v>
      </c>
      <c r="B252" s="22" t="s">
        <v>1205</v>
      </c>
      <c r="C252" s="22" t="s">
        <v>35</v>
      </c>
      <c r="D252" s="22" t="s">
        <v>36</v>
      </c>
      <c r="E252" s="22" t="s">
        <v>1206</v>
      </c>
      <c r="F252" s="22" t="s">
        <v>1205</v>
      </c>
      <c r="G252" s="22" t="s">
        <v>1205</v>
      </c>
      <c r="H252" s="22" t="s">
        <v>1205</v>
      </c>
      <c r="I252" s="22" t="s">
        <v>1205</v>
      </c>
      <c r="J252" s="22" t="s">
        <v>1205</v>
      </c>
      <c r="K252" s="22" t="s">
        <v>124</v>
      </c>
      <c r="L252" s="22" t="s">
        <v>1207</v>
      </c>
      <c r="M252" s="22" t="s">
        <v>1207</v>
      </c>
      <c r="N252" s="22" t="e">
        <f>INDEX(#REF!,MATCH($K252,#REF!,0))</f>
        <v>#REF!</v>
      </c>
      <c r="O252" s="21"/>
      <c r="P252" s="25" t="str">
        <f t="shared" si="40"/>
        <v/>
      </c>
      <c r="Q252" s="21"/>
      <c r="R252" s="21"/>
      <c r="S252" s="21"/>
      <c r="T252" s="32" t="str">
        <f t="shared" si="41"/>
        <v>小学语文</v>
      </c>
      <c r="U252" s="32" t="str">
        <f>IFERROR(VLOOKUP(复审!T252,#REF!,2,FALSE),"无此科目")</f>
        <v>无此科目</v>
      </c>
      <c r="V252" s="21" t="str">
        <f t="shared" si="42"/>
        <v/>
      </c>
      <c r="W252" s="21">
        <f t="shared" si="36"/>
        <v>0</v>
      </c>
      <c r="X252" s="21">
        <f t="shared" si="37"/>
        <v>1</v>
      </c>
      <c r="Y252" s="21" t="str">
        <f t="shared" si="43"/>
        <v/>
      </c>
      <c r="Z25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52" s="13" t="str">
        <f t="shared" si="38"/>
        <v/>
      </c>
      <c r="AB252" s="13" t="str">
        <f t="shared" si="44"/>
        <v>N</v>
      </c>
      <c r="AC252" s="13">
        <f t="shared" si="45"/>
        <v>165</v>
      </c>
      <c r="AD252" s="13" t="str">
        <f t="shared" si="46"/>
        <v/>
      </c>
      <c r="AE252" s="13" t="e">
        <f>IF(AND(VLOOKUP($T252,#REF!,2,0)=0,S252=""),"“错误请确认”",IF(VLOOKUP($T252,#REF!,2,0)=0,S252,VLOOKUP($T252,#REF!,2,0)))</f>
        <v>#REF!</v>
      </c>
      <c r="AF252" s="13" t="s">
        <v>1208</v>
      </c>
      <c r="AG252" s="13" t="e">
        <f>IF(VLOOKUP(T252,#REF!,29,0)=0,VLOOKUP(T252,#REF!,23,0)&amp;RIGHT(S252,2),VLOOKUP(T252,#REF!,23,0)&amp;VLOOKUP(T252,#REF!,29,0))</f>
        <v>#REF!</v>
      </c>
      <c r="AH252" s="13" t="s">
        <v>50</v>
      </c>
      <c r="AI252" s="13" t="e">
        <f t="shared" si="47"/>
        <v>#REF!</v>
      </c>
    </row>
    <row r="253" ht="15" customHeight="1" spans="1:35">
      <c r="A253" s="21">
        <f t="shared" si="39"/>
        <v>252</v>
      </c>
      <c r="B253" s="22" t="s">
        <v>1209</v>
      </c>
      <c r="C253" s="22" t="s">
        <v>45</v>
      </c>
      <c r="D253" s="22" t="s">
        <v>36</v>
      </c>
      <c r="E253" s="22" t="s">
        <v>1210</v>
      </c>
      <c r="F253" s="22" t="s">
        <v>1209</v>
      </c>
      <c r="G253" s="22" t="s">
        <v>1209</v>
      </c>
      <c r="H253" s="22" t="s">
        <v>1209</v>
      </c>
      <c r="I253" s="22" t="s">
        <v>1209</v>
      </c>
      <c r="J253" s="22" t="s">
        <v>1209</v>
      </c>
      <c r="K253" s="22" t="s">
        <v>124</v>
      </c>
      <c r="L253" s="22" t="s">
        <v>1211</v>
      </c>
      <c r="M253" s="22" t="s">
        <v>1212</v>
      </c>
      <c r="N253" s="22" t="e">
        <f>INDEX(#REF!,MATCH($K253,#REF!,0))</f>
        <v>#REF!</v>
      </c>
      <c r="O253" s="21"/>
      <c r="P253" s="25" t="str">
        <f t="shared" si="40"/>
        <v/>
      </c>
      <c r="Q253" s="21"/>
      <c r="R253" s="21"/>
      <c r="S253" s="21"/>
      <c r="T253" s="32" t="str">
        <f t="shared" si="41"/>
        <v>小学语文</v>
      </c>
      <c r="U253" s="32" t="str">
        <f>IFERROR(VLOOKUP(复审!T253,#REF!,2,FALSE),"无此科目")</f>
        <v>无此科目</v>
      </c>
      <c r="V253" s="21" t="str">
        <f t="shared" si="42"/>
        <v/>
      </c>
      <c r="W253" s="21">
        <f t="shared" si="36"/>
        <v>0</v>
      </c>
      <c r="X253" s="21">
        <f t="shared" si="37"/>
        <v>1</v>
      </c>
      <c r="Y253" s="21" t="str">
        <f t="shared" si="43"/>
        <v/>
      </c>
      <c r="Z25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53" s="13" t="str">
        <f t="shared" si="38"/>
        <v/>
      </c>
      <c r="AB253" s="13" t="str">
        <f t="shared" si="44"/>
        <v>N</v>
      </c>
      <c r="AC253" s="13">
        <f t="shared" si="45"/>
        <v>166</v>
      </c>
      <c r="AD253" s="13" t="str">
        <f t="shared" si="46"/>
        <v/>
      </c>
      <c r="AE253" s="13" t="e">
        <f>IF(AND(VLOOKUP($T253,#REF!,2,0)=0,S253=""),"“错误请确认”",IF(VLOOKUP($T253,#REF!,2,0)=0,S253,VLOOKUP($T253,#REF!,2,0)))</f>
        <v>#REF!</v>
      </c>
      <c r="AF253" s="13" t="s">
        <v>1213</v>
      </c>
      <c r="AG253" s="13" t="e">
        <f>IF(VLOOKUP(T253,#REF!,29,0)=0,VLOOKUP(T253,#REF!,23,0)&amp;RIGHT(S253,2),VLOOKUP(T253,#REF!,23,0)&amp;VLOOKUP(T253,#REF!,29,0))</f>
        <v>#REF!</v>
      </c>
      <c r="AH253" s="13" t="s">
        <v>50</v>
      </c>
      <c r="AI253" s="13" t="e">
        <f t="shared" si="47"/>
        <v>#REF!</v>
      </c>
    </row>
    <row r="254" ht="15" customHeight="1" spans="1:35">
      <c r="A254" s="21">
        <f t="shared" si="39"/>
        <v>253</v>
      </c>
      <c r="B254" s="22" t="s">
        <v>1214</v>
      </c>
      <c r="C254" s="22" t="s">
        <v>45</v>
      </c>
      <c r="D254" s="22" t="s">
        <v>36</v>
      </c>
      <c r="E254" s="22" t="s">
        <v>1215</v>
      </c>
      <c r="F254" s="22" t="s">
        <v>1214</v>
      </c>
      <c r="G254" s="22" t="s">
        <v>1214</v>
      </c>
      <c r="H254" s="22" t="s">
        <v>1214</v>
      </c>
      <c r="I254" s="22" t="s">
        <v>1214</v>
      </c>
      <c r="J254" s="22" t="s">
        <v>1214</v>
      </c>
      <c r="K254" s="22" t="s">
        <v>124</v>
      </c>
      <c r="L254" s="22" t="s">
        <v>1216</v>
      </c>
      <c r="M254" s="22" t="s">
        <v>1217</v>
      </c>
      <c r="N254" s="22" t="e">
        <f>INDEX(#REF!,MATCH($K254,#REF!,0))</f>
        <v>#REF!</v>
      </c>
      <c r="O254" s="21"/>
      <c r="P254" s="25" t="str">
        <f t="shared" si="40"/>
        <v/>
      </c>
      <c r="Q254" s="21"/>
      <c r="R254" s="21"/>
      <c r="S254" s="21"/>
      <c r="T254" s="32" t="str">
        <f t="shared" si="41"/>
        <v>小学语文</v>
      </c>
      <c r="U254" s="32" t="str">
        <f>IFERROR(VLOOKUP(复审!T254,#REF!,2,FALSE),"无此科目")</f>
        <v>无此科目</v>
      </c>
      <c r="V254" s="21" t="str">
        <f t="shared" si="42"/>
        <v/>
      </c>
      <c r="W254" s="21">
        <f t="shared" si="36"/>
        <v>0</v>
      </c>
      <c r="X254" s="21">
        <f t="shared" si="37"/>
        <v>1</v>
      </c>
      <c r="Y254" s="21" t="str">
        <f t="shared" si="43"/>
        <v/>
      </c>
      <c r="Z25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54" s="13" t="str">
        <f t="shared" si="38"/>
        <v/>
      </c>
      <c r="AB254" s="13" t="str">
        <f t="shared" si="44"/>
        <v>N</v>
      </c>
      <c r="AC254" s="13">
        <f t="shared" si="45"/>
        <v>167</v>
      </c>
      <c r="AD254" s="13" t="str">
        <f t="shared" si="46"/>
        <v/>
      </c>
      <c r="AE254" s="13" t="e">
        <f>IF(AND(VLOOKUP($T254,#REF!,2,0)=0,S254=""),"“错误请确认”",IF(VLOOKUP($T254,#REF!,2,0)=0,S254,VLOOKUP($T254,#REF!,2,0)))</f>
        <v>#REF!</v>
      </c>
      <c r="AF254" s="13" t="s">
        <v>1218</v>
      </c>
      <c r="AG254" s="13" t="e">
        <f>IF(VLOOKUP(T254,#REF!,29,0)=0,VLOOKUP(T254,#REF!,23,0)&amp;RIGHT(S254,2),VLOOKUP(T254,#REF!,23,0)&amp;VLOOKUP(T254,#REF!,29,0))</f>
        <v>#REF!</v>
      </c>
      <c r="AH254" s="13" t="s">
        <v>50</v>
      </c>
      <c r="AI254" s="13" t="e">
        <f t="shared" si="47"/>
        <v>#REF!</v>
      </c>
    </row>
    <row r="255" ht="15" customHeight="1" spans="1:35">
      <c r="A255" s="21">
        <f t="shared" si="39"/>
        <v>254</v>
      </c>
      <c r="B255" s="22" t="s">
        <v>1002</v>
      </c>
      <c r="C255" s="22" t="s">
        <v>45</v>
      </c>
      <c r="D255" s="22" t="s">
        <v>36</v>
      </c>
      <c r="E255" s="22" t="s">
        <v>1219</v>
      </c>
      <c r="F255" s="22" t="s">
        <v>1002</v>
      </c>
      <c r="G255" s="22" t="s">
        <v>1002</v>
      </c>
      <c r="H255" s="22" t="s">
        <v>1002</v>
      </c>
      <c r="I255" s="22" t="s">
        <v>1002</v>
      </c>
      <c r="J255" s="22" t="s">
        <v>1002</v>
      </c>
      <c r="K255" s="22" t="s">
        <v>124</v>
      </c>
      <c r="L255" s="22" t="s">
        <v>1220</v>
      </c>
      <c r="M255" s="22" t="s">
        <v>1221</v>
      </c>
      <c r="N255" s="22" t="e">
        <f>INDEX(#REF!,MATCH($K255,#REF!,0))</f>
        <v>#REF!</v>
      </c>
      <c r="O255" s="21"/>
      <c r="P255" s="25" t="str">
        <f t="shared" si="40"/>
        <v/>
      </c>
      <c r="Q255" s="21"/>
      <c r="R255" s="21"/>
      <c r="S255" s="21"/>
      <c r="T255" s="32" t="str">
        <f t="shared" si="41"/>
        <v>小学语文</v>
      </c>
      <c r="U255" s="32" t="str">
        <f>IFERROR(VLOOKUP(复审!T255,#REF!,2,FALSE),"无此科目")</f>
        <v>无此科目</v>
      </c>
      <c r="V255" s="21" t="str">
        <f t="shared" si="42"/>
        <v/>
      </c>
      <c r="W255" s="21">
        <f t="shared" si="36"/>
        <v>0</v>
      </c>
      <c r="X255" s="21">
        <f t="shared" si="37"/>
        <v>1</v>
      </c>
      <c r="Y255" s="21" t="str">
        <f t="shared" si="43"/>
        <v/>
      </c>
      <c r="Z25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55" s="13" t="str">
        <f t="shared" si="38"/>
        <v/>
      </c>
      <c r="AB255" s="13" t="str">
        <f t="shared" si="44"/>
        <v>N</v>
      </c>
      <c r="AC255" s="13">
        <f t="shared" si="45"/>
        <v>168</v>
      </c>
      <c r="AD255" s="13" t="str">
        <f t="shared" si="46"/>
        <v/>
      </c>
      <c r="AE255" s="13" t="e">
        <f>IF(AND(VLOOKUP($T255,#REF!,2,0)=0,S255=""),"“错误请确认”",IF(VLOOKUP($T255,#REF!,2,0)=0,S255,VLOOKUP($T255,#REF!,2,0)))</f>
        <v>#REF!</v>
      </c>
      <c r="AF255" s="13" t="s">
        <v>1222</v>
      </c>
      <c r="AG255" s="13" t="e">
        <f>IF(VLOOKUP(T255,#REF!,29,0)=0,VLOOKUP(T255,#REF!,23,0)&amp;RIGHT(S255,2),VLOOKUP(T255,#REF!,23,0)&amp;VLOOKUP(T255,#REF!,29,0))</f>
        <v>#REF!</v>
      </c>
      <c r="AH255" s="13" t="s">
        <v>50</v>
      </c>
      <c r="AI255" s="13" t="e">
        <f t="shared" si="47"/>
        <v>#REF!</v>
      </c>
    </row>
    <row r="256" ht="15" customHeight="1" spans="1:35">
      <c r="A256" s="21">
        <f t="shared" si="39"/>
        <v>255</v>
      </c>
      <c r="B256" s="22" t="s">
        <v>1223</v>
      </c>
      <c r="C256" s="22" t="s">
        <v>45</v>
      </c>
      <c r="D256" s="22" t="s">
        <v>36</v>
      </c>
      <c r="E256" s="22" t="s">
        <v>1224</v>
      </c>
      <c r="F256" s="22" t="s">
        <v>1223</v>
      </c>
      <c r="G256" s="22" t="s">
        <v>1223</v>
      </c>
      <c r="H256" s="22" t="s">
        <v>1223</v>
      </c>
      <c r="I256" s="22" t="s">
        <v>1223</v>
      </c>
      <c r="J256" s="22" t="s">
        <v>1223</v>
      </c>
      <c r="K256" s="22" t="s">
        <v>124</v>
      </c>
      <c r="L256" s="22" t="s">
        <v>1225</v>
      </c>
      <c r="M256" s="22" t="s">
        <v>1226</v>
      </c>
      <c r="N256" s="22" t="e">
        <f>INDEX(#REF!,MATCH($K256,#REF!,0))</f>
        <v>#REF!</v>
      </c>
      <c r="O256" s="21"/>
      <c r="P256" s="25" t="str">
        <f t="shared" si="40"/>
        <v>小学语文第6考场</v>
      </c>
      <c r="Q256" s="21"/>
      <c r="R256" s="21">
        <v>165</v>
      </c>
      <c r="S256" s="21" t="s">
        <v>210</v>
      </c>
      <c r="T256" s="32" t="str">
        <f t="shared" si="41"/>
        <v>小学语文</v>
      </c>
      <c r="U256" s="32" t="str">
        <f>IFERROR(VLOOKUP(复审!T256,#REF!,2,FALSE),"无此科目")</f>
        <v>无此科目</v>
      </c>
      <c r="V256" s="21" t="str">
        <f t="shared" si="42"/>
        <v>无此科目165</v>
      </c>
      <c r="W256" s="21">
        <f t="shared" si="36"/>
        <v>165</v>
      </c>
      <c r="X256" s="21">
        <f t="shared" si="37"/>
        <v>1</v>
      </c>
      <c r="Y256" s="21">
        <f t="shared" si="43"/>
        <v>1</v>
      </c>
      <c r="Z25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56" s="13" t="str">
        <f t="shared" si="38"/>
        <v/>
      </c>
      <c r="AB256" s="13" t="str">
        <f t="shared" si="44"/>
        <v>Y</v>
      </c>
      <c r="AC256" s="13" t="str">
        <f t="shared" si="45"/>
        <v/>
      </c>
      <c r="AD256" s="13">
        <f t="shared" si="46"/>
        <v>1</v>
      </c>
      <c r="AE256" s="13" t="e">
        <f>IF(AND(VLOOKUP($T256,#REF!,2,0)=0,S256=""),"“错误请确认”",IF(VLOOKUP($T256,#REF!,2,0)=0,S256,VLOOKUP($T256,#REF!,2,0)))</f>
        <v>#REF!</v>
      </c>
      <c r="AF256" s="13" t="s">
        <v>1227</v>
      </c>
      <c r="AG256" s="13" t="e">
        <f>IF(VLOOKUP(T256,#REF!,29,0)=0,VLOOKUP(T256,#REF!,23,0)&amp;RIGHT(S256,2),VLOOKUP(T256,#REF!,23,0)&amp;VLOOKUP(T256,#REF!,29,0))</f>
        <v>#REF!</v>
      </c>
      <c r="AH256" s="13" t="s">
        <v>128</v>
      </c>
      <c r="AI256" s="13" t="e">
        <f t="shared" si="47"/>
        <v>#REF!</v>
      </c>
    </row>
    <row r="257" ht="15" customHeight="1" spans="1:35">
      <c r="A257" s="21">
        <f t="shared" si="39"/>
        <v>256</v>
      </c>
      <c r="B257" s="22" t="s">
        <v>1228</v>
      </c>
      <c r="C257" s="22" t="s">
        <v>45</v>
      </c>
      <c r="D257" s="22" t="s">
        <v>36</v>
      </c>
      <c r="E257" s="22" t="s">
        <v>1229</v>
      </c>
      <c r="F257" s="22" t="s">
        <v>1228</v>
      </c>
      <c r="G257" s="22" t="s">
        <v>1228</v>
      </c>
      <c r="H257" s="22" t="s">
        <v>1228</v>
      </c>
      <c r="I257" s="22" t="s">
        <v>1228</v>
      </c>
      <c r="J257" s="22" t="s">
        <v>1228</v>
      </c>
      <c r="K257" s="22" t="s">
        <v>124</v>
      </c>
      <c r="L257" s="22" t="s">
        <v>1230</v>
      </c>
      <c r="M257" s="22" t="s">
        <v>1231</v>
      </c>
      <c r="N257" s="22" t="e">
        <f>INDEX(#REF!,MATCH($K257,#REF!,0))</f>
        <v>#REF!</v>
      </c>
      <c r="O257" s="21"/>
      <c r="P257" s="25" t="str">
        <f t="shared" si="40"/>
        <v>小学语文第5考场</v>
      </c>
      <c r="Q257" s="21"/>
      <c r="R257" s="21">
        <v>137</v>
      </c>
      <c r="S257" s="21" t="s">
        <v>150</v>
      </c>
      <c r="T257" s="32" t="str">
        <f t="shared" si="41"/>
        <v>小学语文</v>
      </c>
      <c r="U257" s="32" t="str">
        <f>IFERROR(VLOOKUP(复审!T257,#REF!,2,FALSE),"无此科目")</f>
        <v>无此科目</v>
      </c>
      <c r="V257" s="21" t="str">
        <f t="shared" si="42"/>
        <v>无此科目137</v>
      </c>
      <c r="W257" s="21">
        <f t="shared" si="36"/>
        <v>137</v>
      </c>
      <c r="X257" s="21">
        <f t="shared" si="37"/>
        <v>1</v>
      </c>
      <c r="Y257" s="21">
        <f t="shared" si="43"/>
        <v>1</v>
      </c>
      <c r="Z25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57" s="13" t="str">
        <f t="shared" si="38"/>
        <v/>
      </c>
      <c r="AB257" s="13" t="str">
        <f t="shared" si="44"/>
        <v>Y</v>
      </c>
      <c r="AC257" s="13" t="str">
        <f t="shared" si="45"/>
        <v/>
      </c>
      <c r="AD257" s="13">
        <f t="shared" si="46"/>
        <v>1</v>
      </c>
      <c r="AE257" s="13" t="e">
        <f>IF(AND(VLOOKUP($T257,#REF!,2,0)=0,S257=""),"“错误请确认”",IF(VLOOKUP($T257,#REF!,2,0)=0,S257,VLOOKUP($T257,#REF!,2,0)))</f>
        <v>#REF!</v>
      </c>
      <c r="AF257" s="13" t="s">
        <v>1232</v>
      </c>
      <c r="AG257" s="13" t="e">
        <f>IF(VLOOKUP(T257,#REF!,29,0)=0,VLOOKUP(T257,#REF!,23,0)&amp;RIGHT(S257,2),VLOOKUP(T257,#REF!,23,0)&amp;VLOOKUP(T257,#REF!,29,0))</f>
        <v>#REF!</v>
      </c>
      <c r="AH257" s="13" t="s">
        <v>61</v>
      </c>
      <c r="AI257" s="13" t="e">
        <f t="shared" si="47"/>
        <v>#REF!</v>
      </c>
    </row>
    <row r="258" ht="15" customHeight="1" spans="1:35">
      <c r="A258" s="21">
        <f t="shared" si="39"/>
        <v>257</v>
      </c>
      <c r="B258" s="22" t="s">
        <v>1233</v>
      </c>
      <c r="C258" s="22" t="s">
        <v>45</v>
      </c>
      <c r="D258" s="22" t="s">
        <v>36</v>
      </c>
      <c r="E258" s="22" t="s">
        <v>1234</v>
      </c>
      <c r="F258" s="22" t="s">
        <v>1233</v>
      </c>
      <c r="G258" s="22" t="s">
        <v>1233</v>
      </c>
      <c r="H258" s="22" t="s">
        <v>1233</v>
      </c>
      <c r="I258" s="22" t="s">
        <v>1233</v>
      </c>
      <c r="J258" s="22" t="s">
        <v>1233</v>
      </c>
      <c r="K258" s="22" t="s">
        <v>124</v>
      </c>
      <c r="L258" s="22" t="s">
        <v>1235</v>
      </c>
      <c r="M258" s="22" t="s">
        <v>91</v>
      </c>
      <c r="N258" s="22" t="e">
        <f>INDEX(#REF!,MATCH($K258,#REF!,0))</f>
        <v>#REF!</v>
      </c>
      <c r="O258" s="21"/>
      <c r="P258" s="25" t="str">
        <f t="shared" si="40"/>
        <v/>
      </c>
      <c r="Q258" s="21"/>
      <c r="R258" s="21"/>
      <c r="S258" s="21"/>
      <c r="T258" s="32" t="str">
        <f t="shared" si="41"/>
        <v>小学语文</v>
      </c>
      <c r="U258" s="32" t="str">
        <f>IFERROR(VLOOKUP(复审!T258,#REF!,2,FALSE),"无此科目")</f>
        <v>无此科目</v>
      </c>
      <c r="V258" s="21" t="str">
        <f t="shared" si="42"/>
        <v/>
      </c>
      <c r="W258" s="21">
        <f t="shared" ref="W258:W321" si="48">COUNTIFS($U$2:$U$1000,U258,$R$2:$R$1000,"&lt;="&amp;R258)</f>
        <v>0</v>
      </c>
      <c r="X258" s="21">
        <f t="shared" ref="X258:X321" si="49">IF(E258="","",COUNTIF($E$2:$E$1000,E258&amp;"*"))</f>
        <v>1</v>
      </c>
      <c r="Y258" s="21" t="str">
        <f t="shared" si="43"/>
        <v/>
      </c>
      <c r="Z25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58" s="13" t="str">
        <f t="shared" ref="AA258:AA321" si="50">IF(OR(H258="硕士",H258="硕士在读",H258="硕士研究生",H258="研究生")=TRUE,"免考","")</f>
        <v/>
      </c>
      <c r="AB258" s="13" t="str">
        <f t="shared" si="44"/>
        <v>N</v>
      </c>
      <c r="AC258" s="13">
        <f t="shared" si="45"/>
        <v>169</v>
      </c>
      <c r="AD258" s="13" t="str">
        <f t="shared" si="46"/>
        <v/>
      </c>
      <c r="AE258" s="13" t="e">
        <f>IF(AND(VLOOKUP($T258,#REF!,2,0)=0,S258=""),"“错误请确认”",IF(VLOOKUP($T258,#REF!,2,0)=0,S258,VLOOKUP($T258,#REF!,2,0)))</f>
        <v>#REF!</v>
      </c>
      <c r="AF258" s="13" t="s">
        <v>1236</v>
      </c>
      <c r="AG258" s="13" t="e">
        <f>IF(VLOOKUP(T258,#REF!,29,0)=0,VLOOKUP(T258,#REF!,23,0)&amp;RIGHT(S258,2),VLOOKUP(T258,#REF!,23,0)&amp;VLOOKUP(T258,#REF!,29,0))</f>
        <v>#REF!</v>
      </c>
      <c r="AH258" s="13" t="s">
        <v>50</v>
      </c>
      <c r="AI258" s="13" t="e">
        <f t="shared" si="47"/>
        <v>#REF!</v>
      </c>
    </row>
    <row r="259" ht="15" customHeight="1" spans="1:35">
      <c r="A259" s="21">
        <f t="shared" ref="A259:A322" si="51">ROW()-1</f>
        <v>258</v>
      </c>
      <c r="B259" s="22" t="s">
        <v>1237</v>
      </c>
      <c r="C259" s="22" t="s">
        <v>45</v>
      </c>
      <c r="D259" s="22" t="s">
        <v>36</v>
      </c>
      <c r="E259" s="22" t="s">
        <v>1238</v>
      </c>
      <c r="F259" s="22" t="s">
        <v>1237</v>
      </c>
      <c r="G259" s="22" t="s">
        <v>1237</v>
      </c>
      <c r="H259" s="22" t="s">
        <v>1237</v>
      </c>
      <c r="I259" s="22" t="s">
        <v>1237</v>
      </c>
      <c r="J259" s="22" t="s">
        <v>1237</v>
      </c>
      <c r="K259" s="22" t="s">
        <v>124</v>
      </c>
      <c r="L259" s="22" t="s">
        <v>1239</v>
      </c>
      <c r="M259" s="22" t="s">
        <v>91</v>
      </c>
      <c r="N259" s="22" t="e">
        <f>INDEX(#REF!,MATCH($K259,#REF!,0))</f>
        <v>#REF!</v>
      </c>
      <c r="O259" s="21"/>
      <c r="P259" s="25" t="str">
        <f t="shared" ref="P259:P322" si="52">IF(W259=0,"",T259&amp;"第"&amp;ROUNDUP(W259/30,0)&amp;"考场")</f>
        <v>小学语文第7考场</v>
      </c>
      <c r="Q259" s="21"/>
      <c r="R259" s="21">
        <v>210</v>
      </c>
      <c r="S259" s="21" t="s">
        <v>210</v>
      </c>
      <c r="T259" s="32" t="str">
        <f t="shared" ref="T259:T322" si="53">LEFT(K259,20)</f>
        <v>小学语文</v>
      </c>
      <c r="U259" s="32" t="str">
        <f>IFERROR(VLOOKUP(复审!T259,#REF!,2,FALSE),"无此科目")</f>
        <v>无此科目</v>
      </c>
      <c r="V259" s="21" t="str">
        <f t="shared" ref="V259:V322" si="54">IF(R259="","",IF(W259&lt;=9,U259&amp;"00"&amp;W259,IF(W259&lt;=100,U259&amp;"0"&amp;W259,U259&amp;W259)))</f>
        <v>无此科目210</v>
      </c>
      <c r="W259" s="21">
        <f t="shared" si="48"/>
        <v>210</v>
      </c>
      <c r="X259" s="21">
        <f t="shared" si="49"/>
        <v>1</v>
      </c>
      <c r="Y259" s="21">
        <f t="shared" ref="Y259:Y322" si="55">IF(OR(RIGHT(V259,1)=0,R259=""),"",COUNTIF($V$2:$V$961,V259))</f>
        <v>1</v>
      </c>
      <c r="Z25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59" s="13" t="str">
        <f t="shared" si="50"/>
        <v/>
      </c>
      <c r="AB259" s="13" t="str">
        <f t="shared" ref="AB259:AB322" si="56">IF(B259="","",IF(R259&gt;=1,"Y","N"))</f>
        <v>Y</v>
      </c>
      <c r="AC259" s="13" t="str">
        <f t="shared" ref="AC259:AC322" si="57">IF(OR(R259&gt;=1,B259=""),"",COUNTIFS($A$2:$A$961,"&lt;="&amp;A259,$A$2:$A$961,"&gt;="&amp;1,$AB$2:$AB$961,"N"))</f>
        <v/>
      </c>
      <c r="AD259" s="13">
        <f t="shared" ref="AD259:AD322" si="58">IF(OR(RIGHT(V259,1)=0,R259=""),"",COUNTIF($R$2:$R$961,R259))</f>
        <v>1</v>
      </c>
      <c r="AE259" s="13" t="e">
        <f>IF(AND(VLOOKUP($T259,#REF!,2,0)=0,S259=""),"“错误请确认”",IF(VLOOKUP($T259,#REF!,2,0)=0,S259,VLOOKUP($T259,#REF!,2,0)))</f>
        <v>#REF!</v>
      </c>
      <c r="AF259" s="13" t="s">
        <v>1240</v>
      </c>
      <c r="AG259" s="13" t="e">
        <f>IF(VLOOKUP(T259,#REF!,29,0)=0,VLOOKUP(T259,#REF!,23,0)&amp;RIGHT(S259,2),VLOOKUP(T259,#REF!,23,0)&amp;VLOOKUP(T259,#REF!,29,0))</f>
        <v>#REF!</v>
      </c>
      <c r="AH259" s="13" t="s">
        <v>1130</v>
      </c>
      <c r="AI259" s="13" t="e">
        <f t="shared" ref="AI259:AI322" si="59">LEFT(AE259,5)</f>
        <v>#REF!</v>
      </c>
    </row>
    <row r="260" ht="15" customHeight="1" spans="1:35">
      <c r="A260" s="21">
        <f t="shared" si="51"/>
        <v>259</v>
      </c>
      <c r="B260" s="22" t="s">
        <v>1241</v>
      </c>
      <c r="C260" s="22" t="s">
        <v>45</v>
      </c>
      <c r="D260" s="22" t="s">
        <v>36</v>
      </c>
      <c r="E260" s="22" t="s">
        <v>1242</v>
      </c>
      <c r="F260" s="22" t="s">
        <v>1241</v>
      </c>
      <c r="G260" s="22" t="s">
        <v>1241</v>
      </c>
      <c r="H260" s="22" t="s">
        <v>1241</v>
      </c>
      <c r="I260" s="22" t="s">
        <v>1241</v>
      </c>
      <c r="J260" s="22" t="s">
        <v>1241</v>
      </c>
      <c r="K260" s="22" t="s">
        <v>124</v>
      </c>
      <c r="L260" s="22" t="s">
        <v>1243</v>
      </c>
      <c r="M260" s="22" t="s">
        <v>1244</v>
      </c>
      <c r="N260" s="22" t="e">
        <f>INDEX(#REF!,MATCH($K260,#REF!,0))</f>
        <v>#REF!</v>
      </c>
      <c r="O260" s="21"/>
      <c r="P260" s="25" t="str">
        <f t="shared" si="52"/>
        <v>小学语文第3考场</v>
      </c>
      <c r="Q260" s="21"/>
      <c r="R260" s="21">
        <v>85</v>
      </c>
      <c r="S260" s="21" t="s">
        <v>126</v>
      </c>
      <c r="T260" s="32" t="str">
        <f t="shared" si="53"/>
        <v>小学语文</v>
      </c>
      <c r="U260" s="32" t="str">
        <f>IFERROR(VLOOKUP(复审!T260,#REF!,2,FALSE),"无此科目")</f>
        <v>无此科目</v>
      </c>
      <c r="V260" s="21" t="str">
        <f t="shared" si="54"/>
        <v>无此科目085</v>
      </c>
      <c r="W260" s="21">
        <f t="shared" si="48"/>
        <v>85</v>
      </c>
      <c r="X260" s="21">
        <f t="shared" si="49"/>
        <v>1</v>
      </c>
      <c r="Y260" s="21">
        <f t="shared" si="55"/>
        <v>1</v>
      </c>
      <c r="Z26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60" s="13" t="str">
        <f t="shared" si="50"/>
        <v/>
      </c>
      <c r="AB260" s="13" t="str">
        <f t="shared" si="56"/>
        <v>Y</v>
      </c>
      <c r="AC260" s="13" t="str">
        <f t="shared" si="57"/>
        <v/>
      </c>
      <c r="AD260" s="13">
        <f t="shared" si="58"/>
        <v>1</v>
      </c>
      <c r="AE260" s="13" t="e">
        <f>IF(AND(VLOOKUP($T260,#REF!,2,0)=0,S260=""),"“错误请确认”",IF(VLOOKUP($T260,#REF!,2,0)=0,S260,VLOOKUP($T260,#REF!,2,0)))</f>
        <v>#REF!</v>
      </c>
      <c r="AF260" s="13" t="s">
        <v>1245</v>
      </c>
      <c r="AG260" s="13" t="e">
        <f>IF(VLOOKUP(T260,#REF!,29,0)=0,VLOOKUP(T260,#REF!,23,0)&amp;RIGHT(S260,2),VLOOKUP(T260,#REF!,23,0)&amp;VLOOKUP(T260,#REF!,29,0))</f>
        <v>#REF!</v>
      </c>
      <c r="AH260" s="13" t="s">
        <v>124</v>
      </c>
      <c r="AI260" s="13" t="e">
        <f t="shared" si="59"/>
        <v>#REF!</v>
      </c>
    </row>
    <row r="261" ht="15" customHeight="1" spans="1:35">
      <c r="A261" s="21">
        <f t="shared" si="51"/>
        <v>260</v>
      </c>
      <c r="B261" s="22" t="s">
        <v>1246</v>
      </c>
      <c r="C261" s="22" t="s">
        <v>45</v>
      </c>
      <c r="D261" s="22" t="s">
        <v>36</v>
      </c>
      <c r="E261" s="22" t="s">
        <v>1247</v>
      </c>
      <c r="F261" s="22" t="s">
        <v>1246</v>
      </c>
      <c r="G261" s="22" t="s">
        <v>1246</v>
      </c>
      <c r="H261" s="22" t="s">
        <v>1246</v>
      </c>
      <c r="I261" s="22" t="s">
        <v>1246</v>
      </c>
      <c r="J261" s="22" t="s">
        <v>1246</v>
      </c>
      <c r="K261" s="22" t="s">
        <v>124</v>
      </c>
      <c r="L261" s="22" t="s">
        <v>1248</v>
      </c>
      <c r="M261" s="22" t="s">
        <v>1249</v>
      </c>
      <c r="N261" s="22" t="e">
        <f>INDEX(#REF!,MATCH($K261,#REF!,0))</f>
        <v>#REF!</v>
      </c>
      <c r="O261" s="21"/>
      <c r="P261" s="25" t="str">
        <f t="shared" si="52"/>
        <v>小学语文第4考场</v>
      </c>
      <c r="Q261" s="21"/>
      <c r="R261" s="21">
        <v>101</v>
      </c>
      <c r="S261" s="21" t="s">
        <v>181</v>
      </c>
      <c r="T261" s="32" t="str">
        <f t="shared" si="53"/>
        <v>小学语文</v>
      </c>
      <c r="U261" s="32" t="str">
        <f>IFERROR(VLOOKUP(复审!T261,#REF!,2,FALSE),"无此科目")</f>
        <v>无此科目</v>
      </c>
      <c r="V261" s="21" t="str">
        <f t="shared" si="54"/>
        <v>无此科目101</v>
      </c>
      <c r="W261" s="21">
        <f t="shared" si="48"/>
        <v>101</v>
      </c>
      <c r="X261" s="21">
        <f t="shared" si="49"/>
        <v>1</v>
      </c>
      <c r="Y261" s="21">
        <f t="shared" si="55"/>
        <v>1</v>
      </c>
      <c r="Z26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61" s="13" t="str">
        <f t="shared" si="50"/>
        <v/>
      </c>
      <c r="AB261" s="13" t="str">
        <f t="shared" si="56"/>
        <v>Y</v>
      </c>
      <c r="AC261" s="13" t="str">
        <f t="shared" si="57"/>
        <v/>
      </c>
      <c r="AD261" s="13">
        <f t="shared" si="58"/>
        <v>1</v>
      </c>
      <c r="AE261" s="13" t="e">
        <f>IF(AND(VLOOKUP($T261,#REF!,2,0)=0,S261=""),"“错误请确认”",IF(VLOOKUP($T261,#REF!,2,0)=0,S261,VLOOKUP($T261,#REF!,2,0)))</f>
        <v>#REF!</v>
      </c>
      <c r="AF261" s="13" t="s">
        <v>1250</v>
      </c>
      <c r="AG261" s="13" t="e">
        <f>IF(VLOOKUP(T261,#REF!,29,0)=0,VLOOKUP(T261,#REF!,23,0)&amp;RIGHT(S261,2),VLOOKUP(T261,#REF!,23,0)&amp;VLOOKUP(T261,#REF!,29,0))</f>
        <v>#REF!</v>
      </c>
      <c r="AH261" s="13" t="s">
        <v>124</v>
      </c>
      <c r="AI261" s="13" t="e">
        <f t="shared" si="59"/>
        <v>#REF!</v>
      </c>
    </row>
    <row r="262" ht="15" customHeight="1" spans="1:35">
      <c r="A262" s="21">
        <f t="shared" si="51"/>
        <v>261</v>
      </c>
      <c r="B262" s="22" t="s">
        <v>1251</v>
      </c>
      <c r="C262" s="22" t="s">
        <v>35</v>
      </c>
      <c r="D262" s="22" t="s">
        <v>36</v>
      </c>
      <c r="E262" s="22" t="s">
        <v>1252</v>
      </c>
      <c r="F262" s="22" t="s">
        <v>1251</v>
      </c>
      <c r="G262" s="22" t="s">
        <v>1251</v>
      </c>
      <c r="H262" s="22" t="s">
        <v>1251</v>
      </c>
      <c r="I262" s="22" t="s">
        <v>1251</v>
      </c>
      <c r="J262" s="22" t="s">
        <v>1251</v>
      </c>
      <c r="K262" s="22" t="s">
        <v>124</v>
      </c>
      <c r="L262" s="22" t="s">
        <v>1253</v>
      </c>
      <c r="M262" s="22" t="s">
        <v>1254</v>
      </c>
      <c r="N262" s="22" t="e">
        <f>INDEX(#REF!,MATCH($K262,#REF!,0))</f>
        <v>#REF!</v>
      </c>
      <c r="O262" s="21"/>
      <c r="P262" s="25" t="str">
        <f t="shared" si="52"/>
        <v/>
      </c>
      <c r="Q262" s="21"/>
      <c r="R262" s="21"/>
      <c r="S262" s="21"/>
      <c r="T262" s="32" t="str">
        <f t="shared" si="53"/>
        <v>小学语文</v>
      </c>
      <c r="U262" s="32" t="str">
        <f>IFERROR(VLOOKUP(复审!T262,#REF!,2,FALSE),"无此科目")</f>
        <v>无此科目</v>
      </c>
      <c r="V262" s="21" t="str">
        <f t="shared" si="54"/>
        <v/>
      </c>
      <c r="W262" s="21">
        <f t="shared" si="48"/>
        <v>0</v>
      </c>
      <c r="X262" s="21">
        <f t="shared" si="49"/>
        <v>1</v>
      </c>
      <c r="Y262" s="21" t="str">
        <f t="shared" si="55"/>
        <v/>
      </c>
      <c r="Z26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62" s="13" t="str">
        <f t="shared" si="50"/>
        <v/>
      </c>
      <c r="AB262" s="13" t="str">
        <f t="shared" si="56"/>
        <v>N</v>
      </c>
      <c r="AC262" s="13">
        <f t="shared" si="57"/>
        <v>170</v>
      </c>
      <c r="AD262" s="13" t="str">
        <f t="shared" si="58"/>
        <v/>
      </c>
      <c r="AE262" s="13" t="e">
        <f>IF(AND(VLOOKUP($T262,#REF!,2,0)=0,S262=""),"“错误请确认”",IF(VLOOKUP($T262,#REF!,2,0)=0,S262,VLOOKUP($T262,#REF!,2,0)))</f>
        <v>#REF!</v>
      </c>
      <c r="AF262" s="13" t="s">
        <v>1255</v>
      </c>
      <c r="AG262" s="13" t="e">
        <f>IF(VLOOKUP(T262,#REF!,29,0)=0,VLOOKUP(T262,#REF!,23,0)&amp;RIGHT(S262,2),VLOOKUP(T262,#REF!,23,0)&amp;VLOOKUP(T262,#REF!,29,0))</f>
        <v>#REF!</v>
      </c>
      <c r="AH262" s="13" t="s">
        <v>50</v>
      </c>
      <c r="AI262" s="13" t="e">
        <f t="shared" si="59"/>
        <v>#REF!</v>
      </c>
    </row>
    <row r="263" ht="15" customHeight="1" spans="1:35">
      <c r="A263" s="21">
        <f t="shared" si="51"/>
        <v>262</v>
      </c>
      <c r="B263" s="22" t="s">
        <v>1256</v>
      </c>
      <c r="C263" s="22" t="s">
        <v>45</v>
      </c>
      <c r="D263" s="22" t="s">
        <v>36</v>
      </c>
      <c r="E263" s="22" t="s">
        <v>1257</v>
      </c>
      <c r="F263" s="22" t="s">
        <v>1256</v>
      </c>
      <c r="G263" s="22" t="s">
        <v>1256</v>
      </c>
      <c r="H263" s="22" t="s">
        <v>1256</v>
      </c>
      <c r="I263" s="22" t="s">
        <v>1256</v>
      </c>
      <c r="J263" s="22" t="s">
        <v>1256</v>
      </c>
      <c r="K263" s="22" t="s">
        <v>124</v>
      </c>
      <c r="L263" s="22" t="s">
        <v>1258</v>
      </c>
      <c r="M263" s="22" t="s">
        <v>1259</v>
      </c>
      <c r="N263" s="22" t="e">
        <f>INDEX(#REF!,MATCH($K263,#REF!,0))</f>
        <v>#REF!</v>
      </c>
      <c r="O263" s="21"/>
      <c r="P263" s="25" t="str">
        <f t="shared" si="52"/>
        <v/>
      </c>
      <c r="Q263" s="21"/>
      <c r="R263" s="21"/>
      <c r="S263" s="21"/>
      <c r="T263" s="32" t="str">
        <f t="shared" si="53"/>
        <v>小学语文</v>
      </c>
      <c r="U263" s="32" t="str">
        <f>IFERROR(VLOOKUP(复审!T263,#REF!,2,FALSE),"无此科目")</f>
        <v>无此科目</v>
      </c>
      <c r="V263" s="21" t="str">
        <f t="shared" si="54"/>
        <v/>
      </c>
      <c r="W263" s="21">
        <f t="shared" si="48"/>
        <v>0</v>
      </c>
      <c r="X263" s="21">
        <f t="shared" si="49"/>
        <v>1</v>
      </c>
      <c r="Y263" s="21" t="str">
        <f t="shared" si="55"/>
        <v/>
      </c>
      <c r="Z26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63" s="13" t="str">
        <f t="shared" si="50"/>
        <v/>
      </c>
      <c r="AB263" s="13" t="str">
        <f t="shared" si="56"/>
        <v>N</v>
      </c>
      <c r="AC263" s="13">
        <f t="shared" si="57"/>
        <v>171</v>
      </c>
      <c r="AD263" s="13" t="str">
        <f t="shared" si="58"/>
        <v/>
      </c>
      <c r="AE263" s="13" t="e">
        <f>IF(AND(VLOOKUP($T263,#REF!,2,0)=0,S263=""),"“错误请确认”",IF(VLOOKUP($T263,#REF!,2,0)=0,S263,VLOOKUP($T263,#REF!,2,0)))</f>
        <v>#REF!</v>
      </c>
      <c r="AF263" s="13" t="s">
        <v>1260</v>
      </c>
      <c r="AG263" s="13" t="e">
        <f>IF(VLOOKUP(T263,#REF!,29,0)=0,VLOOKUP(T263,#REF!,23,0)&amp;RIGHT(S263,2),VLOOKUP(T263,#REF!,23,0)&amp;VLOOKUP(T263,#REF!,29,0))</f>
        <v>#REF!</v>
      </c>
      <c r="AH263" s="13" t="s">
        <v>50</v>
      </c>
      <c r="AI263" s="13" t="e">
        <f t="shared" si="59"/>
        <v>#REF!</v>
      </c>
    </row>
    <row r="264" ht="15" customHeight="1" spans="1:35">
      <c r="A264" s="21">
        <f t="shared" si="51"/>
        <v>263</v>
      </c>
      <c r="B264" s="22" t="s">
        <v>1261</v>
      </c>
      <c r="C264" s="22" t="s">
        <v>45</v>
      </c>
      <c r="D264" s="22" t="s">
        <v>36</v>
      </c>
      <c r="E264" s="22" t="s">
        <v>1262</v>
      </c>
      <c r="F264" s="22" t="s">
        <v>1261</v>
      </c>
      <c r="G264" s="22" t="s">
        <v>1261</v>
      </c>
      <c r="H264" s="22" t="s">
        <v>1261</v>
      </c>
      <c r="I264" s="22" t="s">
        <v>1261</v>
      </c>
      <c r="J264" s="22" t="s">
        <v>1261</v>
      </c>
      <c r="K264" s="22" t="s">
        <v>124</v>
      </c>
      <c r="L264" s="22" t="s">
        <v>1263</v>
      </c>
      <c r="M264" s="22" t="s">
        <v>1264</v>
      </c>
      <c r="N264" s="22" t="e">
        <f>INDEX(#REF!,MATCH($K264,#REF!,0))</f>
        <v>#REF!</v>
      </c>
      <c r="O264" s="21"/>
      <c r="P264" s="25" t="str">
        <f t="shared" si="52"/>
        <v/>
      </c>
      <c r="Q264" s="21"/>
      <c r="R264" s="21"/>
      <c r="S264" s="21"/>
      <c r="T264" s="32" t="str">
        <f t="shared" si="53"/>
        <v>小学语文</v>
      </c>
      <c r="U264" s="32" t="str">
        <f>IFERROR(VLOOKUP(复审!T264,#REF!,2,FALSE),"无此科目")</f>
        <v>无此科目</v>
      </c>
      <c r="V264" s="21" t="str">
        <f t="shared" si="54"/>
        <v/>
      </c>
      <c r="W264" s="21">
        <f t="shared" si="48"/>
        <v>0</v>
      </c>
      <c r="X264" s="21">
        <f t="shared" si="49"/>
        <v>1</v>
      </c>
      <c r="Y264" s="21" t="str">
        <f t="shared" si="55"/>
        <v/>
      </c>
      <c r="Z26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64" s="13" t="str">
        <f t="shared" si="50"/>
        <v/>
      </c>
      <c r="AB264" s="13" t="str">
        <f t="shared" si="56"/>
        <v>N</v>
      </c>
      <c r="AC264" s="13">
        <f t="shared" si="57"/>
        <v>172</v>
      </c>
      <c r="AD264" s="13" t="str">
        <f t="shared" si="58"/>
        <v/>
      </c>
      <c r="AE264" s="13" t="e">
        <f>IF(AND(VLOOKUP($T264,#REF!,2,0)=0,S264=""),"“错误请确认”",IF(VLOOKUP($T264,#REF!,2,0)=0,S264,VLOOKUP($T264,#REF!,2,0)))</f>
        <v>#REF!</v>
      </c>
      <c r="AF264" s="13" t="s">
        <v>1265</v>
      </c>
      <c r="AG264" s="13" t="e">
        <f>IF(VLOOKUP(T264,#REF!,29,0)=0,VLOOKUP(T264,#REF!,23,0)&amp;RIGHT(S264,2),VLOOKUP(T264,#REF!,23,0)&amp;VLOOKUP(T264,#REF!,29,0))</f>
        <v>#REF!</v>
      </c>
      <c r="AH264" s="13" t="s">
        <v>50</v>
      </c>
      <c r="AI264" s="13" t="e">
        <f t="shared" si="59"/>
        <v>#REF!</v>
      </c>
    </row>
    <row r="265" ht="15" customHeight="1" spans="1:35">
      <c r="A265" s="21">
        <f t="shared" si="51"/>
        <v>264</v>
      </c>
      <c r="B265" s="22" t="s">
        <v>1266</v>
      </c>
      <c r="C265" s="22" t="s">
        <v>45</v>
      </c>
      <c r="D265" s="22" t="s">
        <v>36</v>
      </c>
      <c r="E265" s="22" t="s">
        <v>1267</v>
      </c>
      <c r="F265" s="22" t="s">
        <v>1266</v>
      </c>
      <c r="G265" s="22" t="s">
        <v>1266</v>
      </c>
      <c r="H265" s="22" t="s">
        <v>1266</v>
      </c>
      <c r="I265" s="22" t="s">
        <v>1266</v>
      </c>
      <c r="J265" s="22" t="s">
        <v>1266</v>
      </c>
      <c r="K265" s="22" t="s">
        <v>124</v>
      </c>
      <c r="L265" s="22" t="s">
        <v>1268</v>
      </c>
      <c r="M265" s="22" t="s">
        <v>1269</v>
      </c>
      <c r="N265" s="22" t="e">
        <f>INDEX(#REF!,MATCH($K265,#REF!,0))</f>
        <v>#REF!</v>
      </c>
      <c r="O265" s="21"/>
      <c r="P265" s="25" t="str">
        <f t="shared" si="52"/>
        <v/>
      </c>
      <c r="Q265" s="21"/>
      <c r="R265" s="21"/>
      <c r="S265" s="21"/>
      <c r="T265" s="32" t="str">
        <f t="shared" si="53"/>
        <v>小学语文</v>
      </c>
      <c r="U265" s="32" t="str">
        <f>IFERROR(VLOOKUP(复审!T265,#REF!,2,FALSE),"无此科目")</f>
        <v>无此科目</v>
      </c>
      <c r="V265" s="21" t="str">
        <f t="shared" si="54"/>
        <v/>
      </c>
      <c r="W265" s="21">
        <f t="shared" si="48"/>
        <v>0</v>
      </c>
      <c r="X265" s="21">
        <f t="shared" si="49"/>
        <v>1</v>
      </c>
      <c r="Y265" s="21" t="str">
        <f t="shared" si="55"/>
        <v/>
      </c>
      <c r="Z26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65" s="13" t="str">
        <f t="shared" si="50"/>
        <v/>
      </c>
      <c r="AB265" s="13" t="str">
        <f t="shared" si="56"/>
        <v>N</v>
      </c>
      <c r="AC265" s="13">
        <f t="shared" si="57"/>
        <v>173</v>
      </c>
      <c r="AD265" s="13" t="str">
        <f t="shared" si="58"/>
        <v/>
      </c>
      <c r="AE265" s="13" t="e">
        <f>IF(AND(VLOOKUP($T265,#REF!,2,0)=0,S265=""),"“错误请确认”",IF(VLOOKUP($T265,#REF!,2,0)=0,S265,VLOOKUP($T265,#REF!,2,0)))</f>
        <v>#REF!</v>
      </c>
      <c r="AF265" s="13" t="s">
        <v>1270</v>
      </c>
      <c r="AG265" s="13" t="e">
        <f>IF(VLOOKUP(T265,#REF!,29,0)=0,VLOOKUP(T265,#REF!,23,0)&amp;RIGHT(S265,2),VLOOKUP(T265,#REF!,23,0)&amp;VLOOKUP(T265,#REF!,29,0))</f>
        <v>#REF!</v>
      </c>
      <c r="AH265" s="13" t="s">
        <v>50</v>
      </c>
      <c r="AI265" s="13" t="e">
        <f t="shared" si="59"/>
        <v>#REF!</v>
      </c>
    </row>
    <row r="266" ht="15" customHeight="1" spans="1:35">
      <c r="A266" s="21">
        <f t="shared" si="51"/>
        <v>265</v>
      </c>
      <c r="B266" s="22" t="s">
        <v>1271</v>
      </c>
      <c r="C266" s="22" t="s">
        <v>45</v>
      </c>
      <c r="D266" s="22" t="s">
        <v>36</v>
      </c>
      <c r="E266" s="22" t="s">
        <v>1272</v>
      </c>
      <c r="F266" s="22" t="s">
        <v>1271</v>
      </c>
      <c r="G266" s="22" t="s">
        <v>1271</v>
      </c>
      <c r="H266" s="22" t="s">
        <v>1271</v>
      </c>
      <c r="I266" s="22" t="s">
        <v>1271</v>
      </c>
      <c r="J266" s="22" t="s">
        <v>1271</v>
      </c>
      <c r="K266" s="22" t="s">
        <v>124</v>
      </c>
      <c r="L266" s="22" t="s">
        <v>1273</v>
      </c>
      <c r="M266" s="22" t="s">
        <v>1274</v>
      </c>
      <c r="N266" s="22" t="e">
        <f>INDEX(#REF!,MATCH($K266,#REF!,0))</f>
        <v>#REF!</v>
      </c>
      <c r="O266" s="21"/>
      <c r="P266" s="25" t="str">
        <f t="shared" si="52"/>
        <v/>
      </c>
      <c r="Q266" s="21"/>
      <c r="R266" s="21"/>
      <c r="S266" s="21"/>
      <c r="T266" s="32" t="str">
        <f t="shared" si="53"/>
        <v>小学语文</v>
      </c>
      <c r="U266" s="32" t="str">
        <f>IFERROR(VLOOKUP(复审!T266,#REF!,2,FALSE),"无此科目")</f>
        <v>无此科目</v>
      </c>
      <c r="V266" s="21" t="str">
        <f t="shared" si="54"/>
        <v/>
      </c>
      <c r="W266" s="21">
        <f t="shared" si="48"/>
        <v>0</v>
      </c>
      <c r="X266" s="21">
        <f t="shared" si="49"/>
        <v>1</v>
      </c>
      <c r="Y266" s="21" t="str">
        <f t="shared" si="55"/>
        <v/>
      </c>
      <c r="Z26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66" s="13" t="str">
        <f t="shared" si="50"/>
        <v/>
      </c>
      <c r="AB266" s="13" t="str">
        <f t="shared" si="56"/>
        <v>N</v>
      </c>
      <c r="AC266" s="13">
        <f t="shared" si="57"/>
        <v>174</v>
      </c>
      <c r="AD266" s="13" t="str">
        <f t="shared" si="58"/>
        <v/>
      </c>
      <c r="AE266" s="13" t="e">
        <f>IF(AND(VLOOKUP($T266,#REF!,2,0)=0,S266=""),"“错误请确认”",IF(VLOOKUP($T266,#REF!,2,0)=0,S266,VLOOKUP($T266,#REF!,2,0)))</f>
        <v>#REF!</v>
      </c>
      <c r="AF266" s="13" t="s">
        <v>1275</v>
      </c>
      <c r="AG266" s="13" t="e">
        <f>IF(VLOOKUP(T266,#REF!,29,0)=0,VLOOKUP(T266,#REF!,23,0)&amp;RIGHT(S266,2),VLOOKUP(T266,#REF!,23,0)&amp;VLOOKUP(T266,#REF!,29,0))</f>
        <v>#REF!</v>
      </c>
      <c r="AH266" s="13" t="s">
        <v>50</v>
      </c>
      <c r="AI266" s="13" t="e">
        <f t="shared" si="59"/>
        <v>#REF!</v>
      </c>
    </row>
    <row r="267" ht="15" customHeight="1" spans="1:35">
      <c r="A267" s="21">
        <f t="shared" si="51"/>
        <v>266</v>
      </c>
      <c r="B267" s="22" t="s">
        <v>1276</v>
      </c>
      <c r="C267" s="22" t="s">
        <v>45</v>
      </c>
      <c r="D267" s="22" t="s">
        <v>36</v>
      </c>
      <c r="E267" s="22" t="s">
        <v>1277</v>
      </c>
      <c r="F267" s="22" t="s">
        <v>1276</v>
      </c>
      <c r="G267" s="22" t="s">
        <v>1276</v>
      </c>
      <c r="H267" s="22" t="s">
        <v>1276</v>
      </c>
      <c r="I267" s="22" t="s">
        <v>1276</v>
      </c>
      <c r="J267" s="22" t="s">
        <v>1276</v>
      </c>
      <c r="K267" s="22" t="s">
        <v>124</v>
      </c>
      <c r="L267" s="22" t="s">
        <v>1278</v>
      </c>
      <c r="M267" s="22" t="s">
        <v>1279</v>
      </c>
      <c r="N267" s="22" t="e">
        <f>INDEX(#REF!,MATCH($K267,#REF!,0))</f>
        <v>#REF!</v>
      </c>
      <c r="O267" s="21"/>
      <c r="P267" s="25" t="str">
        <f t="shared" si="52"/>
        <v/>
      </c>
      <c r="Q267" s="21"/>
      <c r="R267" s="21"/>
      <c r="S267" s="21"/>
      <c r="T267" s="32" t="str">
        <f t="shared" si="53"/>
        <v>小学语文</v>
      </c>
      <c r="U267" s="32" t="str">
        <f>IFERROR(VLOOKUP(复审!T267,#REF!,2,FALSE),"无此科目")</f>
        <v>无此科目</v>
      </c>
      <c r="V267" s="21" t="str">
        <f t="shared" si="54"/>
        <v/>
      </c>
      <c r="W267" s="21">
        <f t="shared" si="48"/>
        <v>0</v>
      </c>
      <c r="X267" s="21">
        <f t="shared" si="49"/>
        <v>1</v>
      </c>
      <c r="Y267" s="21" t="str">
        <f t="shared" si="55"/>
        <v/>
      </c>
      <c r="Z26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67" s="13" t="str">
        <f t="shared" si="50"/>
        <v/>
      </c>
      <c r="AB267" s="13" t="str">
        <f t="shared" si="56"/>
        <v>N</v>
      </c>
      <c r="AC267" s="13">
        <f t="shared" si="57"/>
        <v>175</v>
      </c>
      <c r="AD267" s="13" t="str">
        <f t="shared" si="58"/>
        <v/>
      </c>
      <c r="AE267" s="13" t="e">
        <f>IF(AND(VLOOKUP($T267,#REF!,2,0)=0,S267=""),"“错误请确认”",IF(VLOOKUP($T267,#REF!,2,0)=0,S267,VLOOKUP($T267,#REF!,2,0)))</f>
        <v>#REF!</v>
      </c>
      <c r="AF267" s="13" t="s">
        <v>1280</v>
      </c>
      <c r="AG267" s="13" t="e">
        <f>IF(VLOOKUP(T267,#REF!,29,0)=0,VLOOKUP(T267,#REF!,23,0)&amp;RIGHT(S267,2),VLOOKUP(T267,#REF!,23,0)&amp;VLOOKUP(T267,#REF!,29,0))</f>
        <v>#REF!</v>
      </c>
      <c r="AH267" s="13" t="s">
        <v>50</v>
      </c>
      <c r="AI267" s="13" t="e">
        <f t="shared" si="59"/>
        <v>#REF!</v>
      </c>
    </row>
    <row r="268" ht="15" customHeight="1" spans="1:35">
      <c r="A268" s="21">
        <f t="shared" si="51"/>
        <v>267</v>
      </c>
      <c r="B268" s="22" t="s">
        <v>1281</v>
      </c>
      <c r="C268" s="22" t="s">
        <v>45</v>
      </c>
      <c r="D268" s="22" t="s">
        <v>36</v>
      </c>
      <c r="E268" s="22" t="s">
        <v>1282</v>
      </c>
      <c r="F268" s="22" t="s">
        <v>1281</v>
      </c>
      <c r="G268" s="22" t="s">
        <v>1281</v>
      </c>
      <c r="H268" s="22" t="s">
        <v>1281</v>
      </c>
      <c r="I268" s="22" t="s">
        <v>1281</v>
      </c>
      <c r="J268" s="22" t="s">
        <v>1281</v>
      </c>
      <c r="K268" s="22" t="s">
        <v>124</v>
      </c>
      <c r="L268" s="22" t="s">
        <v>1283</v>
      </c>
      <c r="M268" s="22" t="s">
        <v>1283</v>
      </c>
      <c r="N268" s="22" t="e">
        <f>INDEX(#REF!,MATCH($K268,#REF!,0))</f>
        <v>#REF!</v>
      </c>
      <c r="O268" s="21"/>
      <c r="P268" s="25" t="str">
        <f t="shared" si="52"/>
        <v/>
      </c>
      <c r="Q268" s="21"/>
      <c r="R268" s="21"/>
      <c r="S268" s="21"/>
      <c r="T268" s="32" t="str">
        <f t="shared" si="53"/>
        <v>小学语文</v>
      </c>
      <c r="U268" s="32" t="str">
        <f>IFERROR(VLOOKUP(复审!T268,#REF!,2,FALSE),"无此科目")</f>
        <v>无此科目</v>
      </c>
      <c r="V268" s="21" t="str">
        <f t="shared" si="54"/>
        <v/>
      </c>
      <c r="W268" s="21">
        <f t="shared" si="48"/>
        <v>0</v>
      </c>
      <c r="X268" s="21">
        <f t="shared" si="49"/>
        <v>1</v>
      </c>
      <c r="Y268" s="21" t="str">
        <f t="shared" si="55"/>
        <v/>
      </c>
      <c r="Z26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68" s="13" t="str">
        <f t="shared" si="50"/>
        <v/>
      </c>
      <c r="AB268" s="13" t="str">
        <f t="shared" si="56"/>
        <v>N</v>
      </c>
      <c r="AC268" s="13">
        <f t="shared" si="57"/>
        <v>176</v>
      </c>
      <c r="AD268" s="13" t="str">
        <f t="shared" si="58"/>
        <v/>
      </c>
      <c r="AE268" s="13" t="e">
        <f>IF(AND(VLOOKUP($T268,#REF!,2,0)=0,S268=""),"“错误请确认”",IF(VLOOKUP($T268,#REF!,2,0)=0,S268,VLOOKUP($T268,#REF!,2,0)))</f>
        <v>#REF!</v>
      </c>
      <c r="AF268" s="13" t="s">
        <v>1284</v>
      </c>
      <c r="AG268" s="13" t="e">
        <f>IF(VLOOKUP(T268,#REF!,29,0)=0,VLOOKUP(T268,#REF!,23,0)&amp;RIGHT(S268,2),VLOOKUP(T268,#REF!,23,0)&amp;VLOOKUP(T268,#REF!,29,0))</f>
        <v>#REF!</v>
      </c>
      <c r="AH268" s="13" t="s">
        <v>50</v>
      </c>
      <c r="AI268" s="13" t="e">
        <f t="shared" si="59"/>
        <v>#REF!</v>
      </c>
    </row>
    <row r="269" ht="15" customHeight="1" spans="1:35">
      <c r="A269" s="21">
        <f t="shared" si="51"/>
        <v>268</v>
      </c>
      <c r="B269" s="22" t="s">
        <v>1285</v>
      </c>
      <c r="C269" s="22" t="s">
        <v>45</v>
      </c>
      <c r="D269" s="22" t="s">
        <v>36</v>
      </c>
      <c r="E269" s="22" t="s">
        <v>1286</v>
      </c>
      <c r="F269" s="22" t="s">
        <v>1285</v>
      </c>
      <c r="G269" s="22" t="s">
        <v>1285</v>
      </c>
      <c r="H269" s="22" t="s">
        <v>1285</v>
      </c>
      <c r="I269" s="22" t="s">
        <v>1285</v>
      </c>
      <c r="J269" s="22" t="s">
        <v>1285</v>
      </c>
      <c r="K269" s="22" t="s">
        <v>124</v>
      </c>
      <c r="L269" s="22" t="s">
        <v>1287</v>
      </c>
      <c r="M269" s="22" t="s">
        <v>1288</v>
      </c>
      <c r="N269" s="22" t="e">
        <f>INDEX(#REF!,MATCH($K269,#REF!,0))</f>
        <v>#REF!</v>
      </c>
      <c r="O269" s="21"/>
      <c r="P269" s="25" t="str">
        <f t="shared" si="52"/>
        <v/>
      </c>
      <c r="Q269" s="21"/>
      <c r="R269" s="21"/>
      <c r="S269" s="21"/>
      <c r="T269" s="32" t="str">
        <f t="shared" si="53"/>
        <v>小学语文</v>
      </c>
      <c r="U269" s="32" t="str">
        <f>IFERROR(VLOOKUP(复审!T269,#REF!,2,FALSE),"无此科目")</f>
        <v>无此科目</v>
      </c>
      <c r="V269" s="21" t="str">
        <f t="shared" si="54"/>
        <v/>
      </c>
      <c r="W269" s="21">
        <f t="shared" si="48"/>
        <v>0</v>
      </c>
      <c r="X269" s="21">
        <f t="shared" si="49"/>
        <v>1</v>
      </c>
      <c r="Y269" s="21" t="str">
        <f t="shared" si="55"/>
        <v/>
      </c>
      <c r="Z26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69" s="13" t="str">
        <f t="shared" si="50"/>
        <v/>
      </c>
      <c r="AB269" s="13" t="str">
        <f t="shared" si="56"/>
        <v>N</v>
      </c>
      <c r="AC269" s="13">
        <f t="shared" si="57"/>
        <v>177</v>
      </c>
      <c r="AD269" s="13" t="str">
        <f t="shared" si="58"/>
        <v/>
      </c>
      <c r="AE269" s="13" t="e">
        <f>IF(AND(VLOOKUP($T269,#REF!,2,0)=0,S269=""),"“错误请确认”",IF(VLOOKUP($T269,#REF!,2,0)=0,S269,VLOOKUP($T269,#REF!,2,0)))</f>
        <v>#REF!</v>
      </c>
      <c r="AF269" s="13" t="s">
        <v>1289</v>
      </c>
      <c r="AG269" s="13" t="e">
        <f>IF(VLOOKUP(T269,#REF!,29,0)=0,VLOOKUP(T269,#REF!,23,0)&amp;RIGHT(S269,2),VLOOKUP(T269,#REF!,23,0)&amp;VLOOKUP(T269,#REF!,29,0))</f>
        <v>#REF!</v>
      </c>
      <c r="AH269" s="13" t="s">
        <v>50</v>
      </c>
      <c r="AI269" s="13" t="e">
        <f t="shared" si="59"/>
        <v>#REF!</v>
      </c>
    </row>
    <row r="270" ht="15" customHeight="1" spans="1:35">
      <c r="A270" s="21">
        <f t="shared" si="51"/>
        <v>269</v>
      </c>
      <c r="B270" s="22" t="s">
        <v>1290</v>
      </c>
      <c r="C270" s="22" t="s">
        <v>45</v>
      </c>
      <c r="D270" s="22" t="s">
        <v>36</v>
      </c>
      <c r="E270" s="22" t="s">
        <v>1291</v>
      </c>
      <c r="F270" s="22" t="s">
        <v>1290</v>
      </c>
      <c r="G270" s="22" t="s">
        <v>1290</v>
      </c>
      <c r="H270" s="22" t="s">
        <v>1290</v>
      </c>
      <c r="I270" s="22" t="s">
        <v>1290</v>
      </c>
      <c r="J270" s="22" t="s">
        <v>1290</v>
      </c>
      <c r="K270" s="22" t="s">
        <v>124</v>
      </c>
      <c r="L270" s="22" t="s">
        <v>1292</v>
      </c>
      <c r="M270" s="22" t="s">
        <v>1293</v>
      </c>
      <c r="N270" s="22" t="e">
        <f>INDEX(#REF!,MATCH($K270,#REF!,0))</f>
        <v>#REF!</v>
      </c>
      <c r="O270" s="21"/>
      <c r="P270" s="25" t="str">
        <f t="shared" si="52"/>
        <v/>
      </c>
      <c r="Q270" s="21"/>
      <c r="R270" s="21"/>
      <c r="S270" s="21"/>
      <c r="T270" s="32" t="str">
        <f t="shared" si="53"/>
        <v>小学语文</v>
      </c>
      <c r="U270" s="32" t="str">
        <f>IFERROR(VLOOKUP(复审!T270,#REF!,2,FALSE),"无此科目")</f>
        <v>无此科目</v>
      </c>
      <c r="V270" s="21" t="str">
        <f t="shared" si="54"/>
        <v/>
      </c>
      <c r="W270" s="21">
        <f t="shared" si="48"/>
        <v>0</v>
      </c>
      <c r="X270" s="21">
        <f t="shared" si="49"/>
        <v>1</v>
      </c>
      <c r="Y270" s="21" t="str">
        <f t="shared" si="55"/>
        <v/>
      </c>
      <c r="Z27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70" s="13" t="str">
        <f t="shared" si="50"/>
        <v/>
      </c>
      <c r="AB270" s="13" t="str">
        <f t="shared" si="56"/>
        <v>N</v>
      </c>
      <c r="AC270" s="13">
        <f t="shared" si="57"/>
        <v>178</v>
      </c>
      <c r="AD270" s="13" t="str">
        <f t="shared" si="58"/>
        <v/>
      </c>
      <c r="AE270" s="13" t="e">
        <f>IF(AND(VLOOKUP($T270,#REF!,2,0)=0,S270=""),"“错误请确认”",IF(VLOOKUP($T270,#REF!,2,0)=0,S270,VLOOKUP($T270,#REF!,2,0)))</f>
        <v>#REF!</v>
      </c>
      <c r="AF270" s="13" t="s">
        <v>1294</v>
      </c>
      <c r="AG270" s="13" t="e">
        <f>IF(VLOOKUP(T270,#REF!,29,0)=0,VLOOKUP(T270,#REF!,23,0)&amp;RIGHT(S270,2),VLOOKUP(T270,#REF!,23,0)&amp;VLOOKUP(T270,#REF!,29,0))</f>
        <v>#REF!</v>
      </c>
      <c r="AH270" s="13" t="s">
        <v>50</v>
      </c>
      <c r="AI270" s="13" t="e">
        <f t="shared" si="59"/>
        <v>#REF!</v>
      </c>
    </row>
    <row r="271" ht="15" customHeight="1" spans="1:35">
      <c r="A271" s="21">
        <f t="shared" si="51"/>
        <v>270</v>
      </c>
      <c r="B271" s="22" t="s">
        <v>1295</v>
      </c>
      <c r="C271" s="22" t="s">
        <v>45</v>
      </c>
      <c r="D271" s="22" t="s">
        <v>36</v>
      </c>
      <c r="E271" s="22" t="s">
        <v>1296</v>
      </c>
      <c r="F271" s="22" t="s">
        <v>1295</v>
      </c>
      <c r="G271" s="22" t="s">
        <v>1295</v>
      </c>
      <c r="H271" s="22" t="s">
        <v>1295</v>
      </c>
      <c r="I271" s="22" t="s">
        <v>1295</v>
      </c>
      <c r="J271" s="22" t="s">
        <v>1295</v>
      </c>
      <c r="K271" s="22" t="s">
        <v>124</v>
      </c>
      <c r="L271" s="22" t="s">
        <v>1297</v>
      </c>
      <c r="M271" s="22" t="s">
        <v>91</v>
      </c>
      <c r="N271" s="22" t="e">
        <f>INDEX(#REF!,MATCH($K271,#REF!,0))</f>
        <v>#REF!</v>
      </c>
      <c r="O271" s="21"/>
      <c r="P271" s="25" t="str">
        <f t="shared" si="52"/>
        <v/>
      </c>
      <c r="Q271" s="21"/>
      <c r="R271" s="21"/>
      <c r="S271" s="21"/>
      <c r="T271" s="32" t="str">
        <f t="shared" si="53"/>
        <v>小学语文</v>
      </c>
      <c r="U271" s="32" t="str">
        <f>IFERROR(VLOOKUP(复审!T271,#REF!,2,FALSE),"无此科目")</f>
        <v>无此科目</v>
      </c>
      <c r="V271" s="21" t="str">
        <f t="shared" si="54"/>
        <v/>
      </c>
      <c r="W271" s="21">
        <f t="shared" si="48"/>
        <v>0</v>
      </c>
      <c r="X271" s="21">
        <f t="shared" si="49"/>
        <v>1</v>
      </c>
      <c r="Y271" s="21" t="str">
        <f t="shared" si="55"/>
        <v/>
      </c>
      <c r="Z27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71" s="13" t="str">
        <f t="shared" si="50"/>
        <v/>
      </c>
      <c r="AB271" s="13" t="str">
        <f t="shared" si="56"/>
        <v>N</v>
      </c>
      <c r="AC271" s="13">
        <f t="shared" si="57"/>
        <v>179</v>
      </c>
      <c r="AD271" s="13" t="str">
        <f t="shared" si="58"/>
        <v/>
      </c>
      <c r="AE271" s="13" t="e">
        <f>IF(AND(VLOOKUP($T271,#REF!,2,0)=0,S271=""),"“错误请确认”",IF(VLOOKUP($T271,#REF!,2,0)=0,S271,VLOOKUP($T271,#REF!,2,0)))</f>
        <v>#REF!</v>
      </c>
      <c r="AF271" s="13" t="s">
        <v>1298</v>
      </c>
      <c r="AG271" s="13" t="e">
        <f>IF(VLOOKUP(T271,#REF!,29,0)=0,VLOOKUP(T271,#REF!,23,0)&amp;RIGHT(S271,2),VLOOKUP(T271,#REF!,23,0)&amp;VLOOKUP(T271,#REF!,29,0))</f>
        <v>#REF!</v>
      </c>
      <c r="AH271" s="13" t="s">
        <v>50</v>
      </c>
      <c r="AI271" s="13" t="e">
        <f t="shared" si="59"/>
        <v>#REF!</v>
      </c>
    </row>
    <row r="272" ht="15" customHeight="1" spans="1:35">
      <c r="A272" s="21">
        <f t="shared" si="51"/>
        <v>271</v>
      </c>
      <c r="B272" s="22" t="s">
        <v>1299</v>
      </c>
      <c r="C272" s="22" t="s">
        <v>45</v>
      </c>
      <c r="D272" s="22" t="s">
        <v>36</v>
      </c>
      <c r="E272" s="22" t="s">
        <v>1300</v>
      </c>
      <c r="F272" s="22" t="s">
        <v>1299</v>
      </c>
      <c r="G272" s="22" t="s">
        <v>1299</v>
      </c>
      <c r="H272" s="22" t="s">
        <v>1299</v>
      </c>
      <c r="I272" s="22" t="s">
        <v>1299</v>
      </c>
      <c r="J272" s="22" t="s">
        <v>1299</v>
      </c>
      <c r="K272" s="22" t="s">
        <v>124</v>
      </c>
      <c r="L272" s="22" t="s">
        <v>1301</v>
      </c>
      <c r="M272" s="22" t="s">
        <v>1302</v>
      </c>
      <c r="N272" s="22" t="e">
        <f>INDEX(#REF!,MATCH($K272,#REF!,0))</f>
        <v>#REF!</v>
      </c>
      <c r="O272" s="21"/>
      <c r="P272" s="25" t="str">
        <f t="shared" si="52"/>
        <v>小学语文第3考场</v>
      </c>
      <c r="Q272" s="21"/>
      <c r="R272" s="21">
        <v>69</v>
      </c>
      <c r="S272" s="21" t="s">
        <v>181</v>
      </c>
      <c r="T272" s="32" t="str">
        <f t="shared" si="53"/>
        <v>小学语文</v>
      </c>
      <c r="U272" s="32" t="str">
        <f>IFERROR(VLOOKUP(复审!T272,#REF!,2,FALSE),"无此科目")</f>
        <v>无此科目</v>
      </c>
      <c r="V272" s="21" t="str">
        <f t="shared" si="54"/>
        <v>无此科目069</v>
      </c>
      <c r="W272" s="21">
        <f t="shared" si="48"/>
        <v>69</v>
      </c>
      <c r="X272" s="21">
        <f t="shared" si="49"/>
        <v>1</v>
      </c>
      <c r="Y272" s="21">
        <f t="shared" si="55"/>
        <v>1</v>
      </c>
      <c r="Z27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72" s="13" t="str">
        <f t="shared" si="50"/>
        <v/>
      </c>
      <c r="AB272" s="13" t="str">
        <f t="shared" si="56"/>
        <v>Y</v>
      </c>
      <c r="AC272" s="13" t="str">
        <f t="shared" si="57"/>
        <v/>
      </c>
      <c r="AD272" s="13">
        <f t="shared" si="58"/>
        <v>1</v>
      </c>
      <c r="AE272" s="13" t="e">
        <f>IF(AND(VLOOKUP($T272,#REF!,2,0)=0,S272=""),"“错误请确认”",IF(VLOOKUP($T272,#REF!,2,0)=0,S272,VLOOKUP($T272,#REF!,2,0)))</f>
        <v>#REF!</v>
      </c>
      <c r="AF272" s="13" t="s">
        <v>1303</v>
      </c>
      <c r="AG272" s="13" t="e">
        <f>IF(VLOOKUP(T272,#REF!,29,0)=0,VLOOKUP(T272,#REF!,23,0)&amp;RIGHT(S272,2),VLOOKUP(T272,#REF!,23,0)&amp;VLOOKUP(T272,#REF!,29,0))</f>
        <v>#REF!</v>
      </c>
      <c r="AH272" s="13" t="s">
        <v>128</v>
      </c>
      <c r="AI272" s="13" t="e">
        <f t="shared" si="59"/>
        <v>#REF!</v>
      </c>
    </row>
    <row r="273" ht="15" customHeight="1" spans="1:35">
      <c r="A273" s="21">
        <f t="shared" si="51"/>
        <v>272</v>
      </c>
      <c r="B273" s="22" t="s">
        <v>1304</v>
      </c>
      <c r="C273" s="22" t="s">
        <v>45</v>
      </c>
      <c r="D273" s="22" t="s">
        <v>36</v>
      </c>
      <c r="E273" s="22" t="s">
        <v>1305</v>
      </c>
      <c r="F273" s="22" t="s">
        <v>1304</v>
      </c>
      <c r="G273" s="22" t="s">
        <v>1304</v>
      </c>
      <c r="H273" s="22" t="s">
        <v>1304</v>
      </c>
      <c r="I273" s="22" t="s">
        <v>1304</v>
      </c>
      <c r="J273" s="22" t="s">
        <v>1304</v>
      </c>
      <c r="K273" s="22" t="s">
        <v>124</v>
      </c>
      <c r="L273" s="22" t="s">
        <v>1306</v>
      </c>
      <c r="M273" s="22" t="s">
        <v>1306</v>
      </c>
      <c r="N273" s="22" t="e">
        <f>INDEX(#REF!,MATCH($K273,#REF!,0))</f>
        <v>#REF!</v>
      </c>
      <c r="O273" s="21"/>
      <c r="P273" s="25" t="str">
        <f t="shared" si="52"/>
        <v/>
      </c>
      <c r="Q273" s="21"/>
      <c r="R273" s="21"/>
      <c r="S273" s="21"/>
      <c r="T273" s="32" t="str">
        <f t="shared" si="53"/>
        <v>小学语文</v>
      </c>
      <c r="U273" s="32" t="str">
        <f>IFERROR(VLOOKUP(复审!T273,#REF!,2,FALSE),"无此科目")</f>
        <v>无此科目</v>
      </c>
      <c r="V273" s="21" t="str">
        <f t="shared" si="54"/>
        <v/>
      </c>
      <c r="W273" s="21">
        <f t="shared" si="48"/>
        <v>0</v>
      </c>
      <c r="X273" s="21">
        <f t="shared" si="49"/>
        <v>1</v>
      </c>
      <c r="Y273" s="21" t="str">
        <f t="shared" si="55"/>
        <v/>
      </c>
      <c r="Z27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73" s="13" t="str">
        <f t="shared" si="50"/>
        <v/>
      </c>
      <c r="AB273" s="13" t="str">
        <f t="shared" si="56"/>
        <v>N</v>
      </c>
      <c r="AC273" s="13">
        <f t="shared" si="57"/>
        <v>180</v>
      </c>
      <c r="AD273" s="13" t="str">
        <f t="shared" si="58"/>
        <v/>
      </c>
      <c r="AE273" s="13" t="e">
        <f>IF(AND(VLOOKUP($T273,#REF!,2,0)=0,S273=""),"“错误请确认”",IF(VLOOKUP($T273,#REF!,2,0)=0,S273,VLOOKUP($T273,#REF!,2,0)))</f>
        <v>#REF!</v>
      </c>
      <c r="AF273" s="13" t="s">
        <v>1307</v>
      </c>
      <c r="AG273" s="13" t="e">
        <f>IF(VLOOKUP(T273,#REF!,29,0)=0,VLOOKUP(T273,#REF!,23,0)&amp;RIGHT(S273,2),VLOOKUP(T273,#REF!,23,0)&amp;VLOOKUP(T273,#REF!,29,0))</f>
        <v>#REF!</v>
      </c>
      <c r="AH273" s="13" t="s">
        <v>50</v>
      </c>
      <c r="AI273" s="13" t="e">
        <f t="shared" si="59"/>
        <v>#REF!</v>
      </c>
    </row>
    <row r="274" ht="15" customHeight="1" spans="1:35">
      <c r="A274" s="21">
        <f t="shared" si="51"/>
        <v>273</v>
      </c>
      <c r="B274" s="22" t="s">
        <v>1308</v>
      </c>
      <c r="C274" s="22" t="s">
        <v>45</v>
      </c>
      <c r="D274" s="22" t="s">
        <v>36</v>
      </c>
      <c r="E274" s="22" t="s">
        <v>1309</v>
      </c>
      <c r="F274" s="22" t="s">
        <v>1308</v>
      </c>
      <c r="G274" s="22" t="s">
        <v>1308</v>
      </c>
      <c r="H274" s="22" t="s">
        <v>1308</v>
      </c>
      <c r="I274" s="22" t="s">
        <v>1308</v>
      </c>
      <c r="J274" s="22" t="s">
        <v>1308</v>
      </c>
      <c r="K274" s="22" t="s">
        <v>124</v>
      </c>
      <c r="L274" s="22" t="s">
        <v>1310</v>
      </c>
      <c r="M274" s="22" t="s">
        <v>1310</v>
      </c>
      <c r="N274" s="22" t="e">
        <f>INDEX(#REF!,MATCH($K274,#REF!,0))</f>
        <v>#REF!</v>
      </c>
      <c r="O274" s="21"/>
      <c r="P274" s="25" t="str">
        <f t="shared" si="52"/>
        <v>小学语文第11考场</v>
      </c>
      <c r="Q274" s="21"/>
      <c r="R274" s="21">
        <v>319</v>
      </c>
      <c r="S274" s="21" t="s">
        <v>181</v>
      </c>
      <c r="T274" s="32" t="str">
        <f t="shared" si="53"/>
        <v>小学语文</v>
      </c>
      <c r="U274" s="32" t="str">
        <f>IFERROR(VLOOKUP(复审!T274,#REF!,2,FALSE),"无此科目")</f>
        <v>无此科目</v>
      </c>
      <c r="V274" s="21" t="str">
        <f t="shared" si="54"/>
        <v>无此科目319</v>
      </c>
      <c r="W274" s="21">
        <f t="shared" si="48"/>
        <v>319</v>
      </c>
      <c r="X274" s="21">
        <f t="shared" si="49"/>
        <v>1</v>
      </c>
      <c r="Y274" s="21">
        <f t="shared" si="55"/>
        <v>1</v>
      </c>
      <c r="Z27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74" s="13" t="str">
        <f t="shared" si="50"/>
        <v/>
      </c>
      <c r="AB274" s="13" t="str">
        <f t="shared" si="56"/>
        <v>Y</v>
      </c>
      <c r="AC274" s="13" t="str">
        <f t="shared" si="57"/>
        <v/>
      </c>
      <c r="AD274" s="13">
        <f t="shared" si="58"/>
        <v>1</v>
      </c>
      <c r="AE274" s="13" t="e">
        <f>IF(AND(VLOOKUP($T274,#REF!,2,0)=0,S274=""),"“错误请确认”",IF(VLOOKUP($T274,#REF!,2,0)=0,S274,VLOOKUP($T274,#REF!,2,0)))</f>
        <v>#REF!</v>
      </c>
      <c r="AF274" s="13" t="s">
        <v>1311</v>
      </c>
      <c r="AG274" s="13" t="e">
        <f>IF(VLOOKUP(T274,#REF!,29,0)=0,VLOOKUP(T274,#REF!,23,0)&amp;RIGHT(S274,2),VLOOKUP(T274,#REF!,23,0)&amp;VLOOKUP(T274,#REF!,29,0))</f>
        <v>#REF!</v>
      </c>
      <c r="AH274" s="13" t="s">
        <v>61</v>
      </c>
      <c r="AI274" s="13" t="e">
        <f t="shared" si="59"/>
        <v>#REF!</v>
      </c>
    </row>
    <row r="275" ht="15" customHeight="1" spans="1:35">
      <c r="A275" s="21">
        <f t="shared" si="51"/>
        <v>274</v>
      </c>
      <c r="B275" s="22" t="s">
        <v>1312</v>
      </c>
      <c r="C275" s="22" t="s">
        <v>45</v>
      </c>
      <c r="D275" s="22" t="s">
        <v>36</v>
      </c>
      <c r="E275" s="22" t="s">
        <v>1313</v>
      </c>
      <c r="F275" s="22" t="s">
        <v>1312</v>
      </c>
      <c r="G275" s="22" t="s">
        <v>1312</v>
      </c>
      <c r="H275" s="22" t="s">
        <v>1312</v>
      </c>
      <c r="I275" s="22" t="s">
        <v>1312</v>
      </c>
      <c r="J275" s="22" t="s">
        <v>1312</v>
      </c>
      <c r="K275" s="22" t="s">
        <v>124</v>
      </c>
      <c r="L275" s="22" t="s">
        <v>1314</v>
      </c>
      <c r="M275" s="22" t="s">
        <v>1315</v>
      </c>
      <c r="N275" s="22" t="e">
        <f>INDEX(#REF!,MATCH($K275,#REF!,0))</f>
        <v>#REF!</v>
      </c>
      <c r="O275" s="21"/>
      <c r="P275" s="25" t="str">
        <f t="shared" si="52"/>
        <v/>
      </c>
      <c r="Q275" s="21"/>
      <c r="R275" s="21"/>
      <c r="S275" s="21"/>
      <c r="T275" s="32" t="str">
        <f t="shared" si="53"/>
        <v>小学语文</v>
      </c>
      <c r="U275" s="32" t="str">
        <f>IFERROR(VLOOKUP(复审!T275,#REF!,2,FALSE),"无此科目")</f>
        <v>无此科目</v>
      </c>
      <c r="V275" s="21" t="str">
        <f t="shared" si="54"/>
        <v/>
      </c>
      <c r="W275" s="21">
        <f t="shared" si="48"/>
        <v>0</v>
      </c>
      <c r="X275" s="21">
        <f t="shared" si="49"/>
        <v>1</v>
      </c>
      <c r="Y275" s="21" t="str">
        <f t="shared" si="55"/>
        <v/>
      </c>
      <c r="Z27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75" s="13" t="str">
        <f t="shared" si="50"/>
        <v/>
      </c>
      <c r="AB275" s="13" t="str">
        <f t="shared" si="56"/>
        <v>N</v>
      </c>
      <c r="AC275" s="13">
        <f t="shared" si="57"/>
        <v>181</v>
      </c>
      <c r="AD275" s="13" t="str">
        <f t="shared" si="58"/>
        <v/>
      </c>
      <c r="AE275" s="13" t="e">
        <f>IF(AND(VLOOKUP($T275,#REF!,2,0)=0,S275=""),"“错误请确认”",IF(VLOOKUP($T275,#REF!,2,0)=0,S275,VLOOKUP($T275,#REF!,2,0)))</f>
        <v>#REF!</v>
      </c>
      <c r="AF275" s="13" t="s">
        <v>1316</v>
      </c>
      <c r="AG275" s="13" t="e">
        <f>IF(VLOOKUP(T275,#REF!,29,0)=0,VLOOKUP(T275,#REF!,23,0)&amp;RIGHT(S275,2),VLOOKUP(T275,#REF!,23,0)&amp;VLOOKUP(T275,#REF!,29,0))</f>
        <v>#REF!</v>
      </c>
      <c r="AH275" s="13" t="s">
        <v>50</v>
      </c>
      <c r="AI275" s="13" t="e">
        <f t="shared" si="59"/>
        <v>#REF!</v>
      </c>
    </row>
    <row r="276" ht="15" customHeight="1" spans="1:35">
      <c r="A276" s="21">
        <f t="shared" si="51"/>
        <v>275</v>
      </c>
      <c r="B276" s="22" t="s">
        <v>1317</v>
      </c>
      <c r="C276" s="22" t="s">
        <v>45</v>
      </c>
      <c r="D276" s="22" t="s">
        <v>36</v>
      </c>
      <c r="E276" s="22" t="s">
        <v>1318</v>
      </c>
      <c r="F276" s="22" t="s">
        <v>1317</v>
      </c>
      <c r="G276" s="22" t="s">
        <v>1317</v>
      </c>
      <c r="H276" s="22" t="s">
        <v>1317</v>
      </c>
      <c r="I276" s="22" t="s">
        <v>1317</v>
      </c>
      <c r="J276" s="22" t="s">
        <v>1317</v>
      </c>
      <c r="K276" s="22" t="s">
        <v>124</v>
      </c>
      <c r="L276" s="22" t="s">
        <v>1319</v>
      </c>
      <c r="M276" s="22" t="s">
        <v>1319</v>
      </c>
      <c r="N276" s="22" t="e">
        <f>INDEX(#REF!,MATCH($K276,#REF!,0))</f>
        <v>#REF!</v>
      </c>
      <c r="O276" s="21"/>
      <c r="P276" s="25" t="str">
        <f t="shared" si="52"/>
        <v/>
      </c>
      <c r="Q276" s="21"/>
      <c r="R276" s="21"/>
      <c r="S276" s="21"/>
      <c r="T276" s="32" t="str">
        <f t="shared" si="53"/>
        <v>小学语文</v>
      </c>
      <c r="U276" s="32" t="str">
        <f>IFERROR(VLOOKUP(复审!T276,#REF!,2,FALSE),"无此科目")</f>
        <v>无此科目</v>
      </c>
      <c r="V276" s="21" t="str">
        <f t="shared" si="54"/>
        <v/>
      </c>
      <c r="W276" s="21">
        <f t="shared" si="48"/>
        <v>0</v>
      </c>
      <c r="X276" s="21">
        <f t="shared" si="49"/>
        <v>1</v>
      </c>
      <c r="Y276" s="21" t="str">
        <f t="shared" si="55"/>
        <v/>
      </c>
      <c r="Z27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76" s="13" t="str">
        <f t="shared" si="50"/>
        <v/>
      </c>
      <c r="AB276" s="13" t="str">
        <f t="shared" si="56"/>
        <v>N</v>
      </c>
      <c r="AC276" s="13">
        <f t="shared" si="57"/>
        <v>182</v>
      </c>
      <c r="AD276" s="13" t="str">
        <f t="shared" si="58"/>
        <v/>
      </c>
      <c r="AE276" s="13" t="e">
        <f>IF(AND(VLOOKUP($T276,#REF!,2,0)=0,S276=""),"“错误请确认”",IF(VLOOKUP($T276,#REF!,2,0)=0,S276,VLOOKUP($T276,#REF!,2,0)))</f>
        <v>#REF!</v>
      </c>
      <c r="AF276" s="13" t="s">
        <v>1320</v>
      </c>
      <c r="AG276" s="13" t="e">
        <f>IF(VLOOKUP(T276,#REF!,29,0)=0,VLOOKUP(T276,#REF!,23,0)&amp;RIGHT(S276,2),VLOOKUP(T276,#REF!,23,0)&amp;VLOOKUP(T276,#REF!,29,0))</f>
        <v>#REF!</v>
      </c>
      <c r="AH276" s="13" t="s">
        <v>50</v>
      </c>
      <c r="AI276" s="13" t="e">
        <f t="shared" si="59"/>
        <v>#REF!</v>
      </c>
    </row>
    <row r="277" ht="15" customHeight="1" spans="1:35">
      <c r="A277" s="21">
        <f t="shared" si="51"/>
        <v>276</v>
      </c>
      <c r="B277" s="22" t="s">
        <v>1321</v>
      </c>
      <c r="C277" s="22" t="s">
        <v>45</v>
      </c>
      <c r="D277" s="22" t="s">
        <v>36</v>
      </c>
      <c r="E277" s="22" t="s">
        <v>1322</v>
      </c>
      <c r="F277" s="22" t="s">
        <v>1321</v>
      </c>
      <c r="G277" s="22" t="s">
        <v>1321</v>
      </c>
      <c r="H277" s="22" t="s">
        <v>1321</v>
      </c>
      <c r="I277" s="22" t="s">
        <v>1321</v>
      </c>
      <c r="J277" s="22" t="s">
        <v>1321</v>
      </c>
      <c r="K277" s="22" t="s">
        <v>124</v>
      </c>
      <c r="L277" s="22" t="s">
        <v>1323</v>
      </c>
      <c r="M277" s="22" t="s">
        <v>91</v>
      </c>
      <c r="N277" s="22" t="e">
        <f>INDEX(#REF!,MATCH($K277,#REF!,0))</f>
        <v>#REF!</v>
      </c>
      <c r="O277" s="21"/>
      <c r="P277" s="25" t="str">
        <f t="shared" si="52"/>
        <v/>
      </c>
      <c r="Q277" s="21"/>
      <c r="R277" s="21"/>
      <c r="S277" s="21"/>
      <c r="T277" s="32" t="str">
        <f t="shared" si="53"/>
        <v>小学语文</v>
      </c>
      <c r="U277" s="32" t="str">
        <f>IFERROR(VLOOKUP(复审!T277,#REF!,2,FALSE),"无此科目")</f>
        <v>无此科目</v>
      </c>
      <c r="V277" s="21" t="str">
        <f t="shared" si="54"/>
        <v/>
      </c>
      <c r="W277" s="21">
        <f t="shared" si="48"/>
        <v>0</v>
      </c>
      <c r="X277" s="21">
        <f t="shared" si="49"/>
        <v>1</v>
      </c>
      <c r="Y277" s="21" t="str">
        <f t="shared" si="55"/>
        <v/>
      </c>
      <c r="Z27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77" s="13" t="str">
        <f t="shared" si="50"/>
        <v/>
      </c>
      <c r="AB277" s="13" t="str">
        <f t="shared" si="56"/>
        <v>N</v>
      </c>
      <c r="AC277" s="13">
        <f t="shared" si="57"/>
        <v>183</v>
      </c>
      <c r="AD277" s="13" t="str">
        <f t="shared" si="58"/>
        <v/>
      </c>
      <c r="AE277" s="13" t="e">
        <f>IF(AND(VLOOKUP($T277,#REF!,2,0)=0,S277=""),"“错误请确认”",IF(VLOOKUP($T277,#REF!,2,0)=0,S277,VLOOKUP($T277,#REF!,2,0)))</f>
        <v>#REF!</v>
      </c>
      <c r="AF277" s="13" t="s">
        <v>1324</v>
      </c>
      <c r="AG277" s="13" t="e">
        <f>IF(VLOOKUP(T277,#REF!,29,0)=0,VLOOKUP(T277,#REF!,23,0)&amp;RIGHT(S277,2),VLOOKUP(T277,#REF!,23,0)&amp;VLOOKUP(T277,#REF!,29,0))</f>
        <v>#REF!</v>
      </c>
      <c r="AH277" s="13" t="s">
        <v>50</v>
      </c>
      <c r="AI277" s="13" t="e">
        <f t="shared" si="59"/>
        <v>#REF!</v>
      </c>
    </row>
    <row r="278" ht="15" customHeight="1" spans="1:35">
      <c r="A278" s="21">
        <f t="shared" si="51"/>
        <v>277</v>
      </c>
      <c r="B278" s="22" t="s">
        <v>1325</v>
      </c>
      <c r="C278" s="22" t="s">
        <v>45</v>
      </c>
      <c r="D278" s="22" t="s">
        <v>36</v>
      </c>
      <c r="E278" s="22" t="s">
        <v>1326</v>
      </c>
      <c r="F278" s="22" t="s">
        <v>1325</v>
      </c>
      <c r="G278" s="22" t="s">
        <v>1325</v>
      </c>
      <c r="H278" s="22" t="s">
        <v>1325</v>
      </c>
      <c r="I278" s="22" t="s">
        <v>1325</v>
      </c>
      <c r="J278" s="22" t="s">
        <v>1325</v>
      </c>
      <c r="K278" s="22" t="s">
        <v>124</v>
      </c>
      <c r="L278" s="22" t="s">
        <v>1327</v>
      </c>
      <c r="M278" s="22" t="s">
        <v>1327</v>
      </c>
      <c r="N278" s="22" t="e">
        <f>INDEX(#REF!,MATCH($K278,#REF!,0))</f>
        <v>#REF!</v>
      </c>
      <c r="O278" s="21"/>
      <c r="P278" s="25" t="str">
        <f t="shared" si="52"/>
        <v>小学语文第5考场</v>
      </c>
      <c r="Q278" s="21"/>
      <c r="R278" s="21">
        <v>133</v>
      </c>
      <c r="S278" s="21" t="s">
        <v>150</v>
      </c>
      <c r="T278" s="32" t="str">
        <f t="shared" si="53"/>
        <v>小学语文</v>
      </c>
      <c r="U278" s="32" t="str">
        <f>IFERROR(VLOOKUP(复审!T278,#REF!,2,FALSE),"无此科目")</f>
        <v>无此科目</v>
      </c>
      <c r="V278" s="21" t="str">
        <f t="shared" si="54"/>
        <v>无此科目133</v>
      </c>
      <c r="W278" s="21">
        <f t="shared" si="48"/>
        <v>133</v>
      </c>
      <c r="X278" s="21">
        <f t="shared" si="49"/>
        <v>1</v>
      </c>
      <c r="Y278" s="21">
        <f t="shared" si="55"/>
        <v>1</v>
      </c>
      <c r="Z27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78" s="13" t="str">
        <f t="shared" si="50"/>
        <v/>
      </c>
      <c r="AB278" s="13" t="str">
        <f t="shared" si="56"/>
        <v>Y</v>
      </c>
      <c r="AC278" s="13" t="str">
        <f t="shared" si="57"/>
        <v/>
      </c>
      <c r="AD278" s="13">
        <f t="shared" si="58"/>
        <v>1</v>
      </c>
      <c r="AE278" s="13" t="e">
        <f>IF(AND(VLOOKUP($T278,#REF!,2,0)=0,S278=""),"“错误请确认”",IF(VLOOKUP($T278,#REF!,2,0)=0,S278,VLOOKUP($T278,#REF!,2,0)))</f>
        <v>#REF!</v>
      </c>
      <c r="AF278" s="13" t="s">
        <v>1328</v>
      </c>
      <c r="AG278" s="13" t="e">
        <f>IF(VLOOKUP(T278,#REF!,29,0)=0,VLOOKUP(T278,#REF!,23,0)&amp;RIGHT(S278,2),VLOOKUP(T278,#REF!,23,0)&amp;VLOOKUP(T278,#REF!,29,0))</f>
        <v>#REF!</v>
      </c>
      <c r="AH278" s="13" t="s">
        <v>124</v>
      </c>
      <c r="AI278" s="13" t="e">
        <f t="shared" si="59"/>
        <v>#REF!</v>
      </c>
    </row>
    <row r="279" ht="15" customHeight="1" spans="1:35">
      <c r="A279" s="21">
        <f t="shared" si="51"/>
        <v>278</v>
      </c>
      <c r="B279" s="22" t="s">
        <v>1089</v>
      </c>
      <c r="C279" s="22" t="s">
        <v>45</v>
      </c>
      <c r="D279" s="22" t="s">
        <v>36</v>
      </c>
      <c r="E279" s="22" t="s">
        <v>1329</v>
      </c>
      <c r="F279" s="22" t="s">
        <v>1089</v>
      </c>
      <c r="G279" s="22" t="s">
        <v>1089</v>
      </c>
      <c r="H279" s="22" t="s">
        <v>1089</v>
      </c>
      <c r="I279" s="22" t="s">
        <v>1089</v>
      </c>
      <c r="J279" s="22" t="s">
        <v>1089</v>
      </c>
      <c r="K279" s="22" t="s">
        <v>124</v>
      </c>
      <c r="L279" s="22" t="s">
        <v>265</v>
      </c>
      <c r="M279" s="22" t="s">
        <v>264</v>
      </c>
      <c r="N279" s="22" t="e">
        <f>INDEX(#REF!,MATCH($K279,#REF!,0))</f>
        <v>#REF!</v>
      </c>
      <c r="O279" s="21"/>
      <c r="P279" s="25" t="str">
        <f t="shared" si="52"/>
        <v>小学语文第5考场</v>
      </c>
      <c r="Q279" s="21"/>
      <c r="R279" s="21">
        <v>148</v>
      </c>
      <c r="S279" s="21" t="s">
        <v>150</v>
      </c>
      <c r="T279" s="32" t="str">
        <f t="shared" si="53"/>
        <v>小学语文</v>
      </c>
      <c r="U279" s="32" t="str">
        <f>IFERROR(VLOOKUP(复审!T279,#REF!,2,FALSE),"无此科目")</f>
        <v>无此科目</v>
      </c>
      <c r="V279" s="21" t="str">
        <f t="shared" si="54"/>
        <v>无此科目148</v>
      </c>
      <c r="W279" s="21">
        <f t="shared" si="48"/>
        <v>148</v>
      </c>
      <c r="X279" s="21">
        <f t="shared" si="49"/>
        <v>1</v>
      </c>
      <c r="Y279" s="21">
        <f t="shared" si="55"/>
        <v>1</v>
      </c>
      <c r="Z27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79" s="13" t="str">
        <f t="shared" si="50"/>
        <v/>
      </c>
      <c r="AB279" s="13" t="str">
        <f t="shared" si="56"/>
        <v>Y</v>
      </c>
      <c r="AC279" s="13" t="str">
        <f t="shared" si="57"/>
        <v/>
      </c>
      <c r="AD279" s="13">
        <f t="shared" si="58"/>
        <v>1</v>
      </c>
      <c r="AE279" s="13" t="e">
        <f>IF(AND(VLOOKUP($T279,#REF!,2,0)=0,S279=""),"“错误请确认”",IF(VLOOKUP($T279,#REF!,2,0)=0,S279,VLOOKUP($T279,#REF!,2,0)))</f>
        <v>#REF!</v>
      </c>
      <c r="AF279" s="13" t="s">
        <v>1330</v>
      </c>
      <c r="AG279" s="13" t="e">
        <f>IF(VLOOKUP(T279,#REF!,29,0)=0,VLOOKUP(T279,#REF!,23,0)&amp;RIGHT(S279,2),VLOOKUP(T279,#REF!,23,0)&amp;VLOOKUP(T279,#REF!,29,0))</f>
        <v>#REF!</v>
      </c>
      <c r="AH279" s="13" t="s">
        <v>124</v>
      </c>
      <c r="AI279" s="13" t="e">
        <f t="shared" si="59"/>
        <v>#REF!</v>
      </c>
    </row>
    <row r="280" ht="15" customHeight="1" spans="1:35">
      <c r="A280" s="21">
        <f t="shared" si="51"/>
        <v>279</v>
      </c>
      <c r="B280" s="22" t="s">
        <v>1331</v>
      </c>
      <c r="C280" s="22" t="s">
        <v>45</v>
      </c>
      <c r="D280" s="22" t="s">
        <v>36</v>
      </c>
      <c r="E280" s="22" t="s">
        <v>1332</v>
      </c>
      <c r="F280" s="22" t="s">
        <v>1331</v>
      </c>
      <c r="G280" s="22" t="s">
        <v>1331</v>
      </c>
      <c r="H280" s="22" t="s">
        <v>1331</v>
      </c>
      <c r="I280" s="22" t="s">
        <v>1331</v>
      </c>
      <c r="J280" s="22" t="s">
        <v>1331</v>
      </c>
      <c r="K280" s="22" t="s">
        <v>124</v>
      </c>
      <c r="L280" s="22" t="s">
        <v>1333</v>
      </c>
      <c r="M280" s="22" t="s">
        <v>1334</v>
      </c>
      <c r="N280" s="22" t="e">
        <f>INDEX(#REF!,MATCH($K280,#REF!,0))</f>
        <v>#REF!</v>
      </c>
      <c r="O280" s="21"/>
      <c r="P280" s="25" t="str">
        <f t="shared" si="52"/>
        <v>小学语文第2考场</v>
      </c>
      <c r="Q280" s="21"/>
      <c r="R280" s="21">
        <v>49</v>
      </c>
      <c r="S280" s="21" t="s">
        <v>181</v>
      </c>
      <c r="T280" s="32" t="str">
        <f t="shared" si="53"/>
        <v>小学语文</v>
      </c>
      <c r="U280" s="32" t="str">
        <f>IFERROR(VLOOKUP(复审!T280,#REF!,2,FALSE),"无此科目")</f>
        <v>无此科目</v>
      </c>
      <c r="V280" s="21" t="str">
        <f t="shared" si="54"/>
        <v>无此科目049</v>
      </c>
      <c r="W280" s="21">
        <f t="shared" si="48"/>
        <v>49</v>
      </c>
      <c r="X280" s="21">
        <f t="shared" si="49"/>
        <v>1</v>
      </c>
      <c r="Y280" s="21">
        <f t="shared" si="55"/>
        <v>1</v>
      </c>
      <c r="Z28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80" s="13" t="str">
        <f t="shared" si="50"/>
        <v/>
      </c>
      <c r="AB280" s="13" t="str">
        <f t="shared" si="56"/>
        <v>Y</v>
      </c>
      <c r="AC280" s="13" t="str">
        <f t="shared" si="57"/>
        <v/>
      </c>
      <c r="AD280" s="13">
        <f t="shared" si="58"/>
        <v>1</v>
      </c>
      <c r="AE280" s="13" t="e">
        <f>IF(AND(VLOOKUP($T280,#REF!,2,0)=0,S280=""),"“错误请确认”",IF(VLOOKUP($T280,#REF!,2,0)=0,S280,VLOOKUP($T280,#REF!,2,0)))</f>
        <v>#REF!</v>
      </c>
      <c r="AF280" s="13" t="s">
        <v>1335</v>
      </c>
      <c r="AG280" s="13" t="e">
        <f>IF(VLOOKUP(T280,#REF!,29,0)=0,VLOOKUP(T280,#REF!,23,0)&amp;RIGHT(S280,2),VLOOKUP(T280,#REF!,23,0)&amp;VLOOKUP(T280,#REF!,29,0))</f>
        <v>#REF!</v>
      </c>
      <c r="AH280" s="13" t="s">
        <v>124</v>
      </c>
      <c r="AI280" s="13" t="e">
        <f t="shared" si="59"/>
        <v>#REF!</v>
      </c>
    </row>
    <row r="281" ht="15" customHeight="1" spans="1:35">
      <c r="A281" s="21">
        <f t="shared" si="51"/>
        <v>280</v>
      </c>
      <c r="B281" s="22" t="s">
        <v>1336</v>
      </c>
      <c r="C281" s="22" t="s">
        <v>45</v>
      </c>
      <c r="D281" s="22" t="s">
        <v>36</v>
      </c>
      <c r="E281" s="22" t="s">
        <v>1337</v>
      </c>
      <c r="F281" s="22" t="s">
        <v>1336</v>
      </c>
      <c r="G281" s="22" t="s">
        <v>1336</v>
      </c>
      <c r="H281" s="22" t="s">
        <v>1336</v>
      </c>
      <c r="I281" s="22" t="s">
        <v>1336</v>
      </c>
      <c r="J281" s="22" t="s">
        <v>1336</v>
      </c>
      <c r="K281" s="22" t="s">
        <v>124</v>
      </c>
      <c r="L281" s="22" t="s">
        <v>1338</v>
      </c>
      <c r="M281" s="22" t="s">
        <v>1338</v>
      </c>
      <c r="N281" s="22" t="e">
        <f>INDEX(#REF!,MATCH($K281,#REF!,0))</f>
        <v>#REF!</v>
      </c>
      <c r="O281" s="21"/>
      <c r="P281" s="25" t="str">
        <f t="shared" si="52"/>
        <v>小学语文第6考场</v>
      </c>
      <c r="Q281" s="21"/>
      <c r="R281" s="21">
        <v>177</v>
      </c>
      <c r="S281" s="21" t="s">
        <v>200</v>
      </c>
      <c r="T281" s="32" t="str">
        <f t="shared" si="53"/>
        <v>小学语文</v>
      </c>
      <c r="U281" s="32" t="str">
        <f>IFERROR(VLOOKUP(复审!T281,#REF!,2,FALSE),"无此科目")</f>
        <v>无此科目</v>
      </c>
      <c r="V281" s="21" t="str">
        <f t="shared" si="54"/>
        <v>无此科目177</v>
      </c>
      <c r="W281" s="21">
        <f t="shared" si="48"/>
        <v>177</v>
      </c>
      <c r="X281" s="21">
        <f t="shared" si="49"/>
        <v>1</v>
      </c>
      <c r="Y281" s="21">
        <f t="shared" si="55"/>
        <v>1</v>
      </c>
      <c r="Z28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81" s="13" t="str">
        <f t="shared" si="50"/>
        <v/>
      </c>
      <c r="AB281" s="13" t="str">
        <f t="shared" si="56"/>
        <v>Y</v>
      </c>
      <c r="AC281" s="13" t="str">
        <f t="shared" si="57"/>
        <v/>
      </c>
      <c r="AD281" s="13">
        <f t="shared" si="58"/>
        <v>1</v>
      </c>
      <c r="AE281" s="13" t="e">
        <f>IF(AND(VLOOKUP($T281,#REF!,2,0)=0,S281=""),"“错误请确认”",IF(VLOOKUP($T281,#REF!,2,0)=0,S281,VLOOKUP($T281,#REF!,2,0)))</f>
        <v>#REF!</v>
      </c>
      <c r="AF281" s="13" t="s">
        <v>1339</v>
      </c>
      <c r="AG281" s="13" t="e">
        <f>IF(VLOOKUP(T281,#REF!,29,0)=0,VLOOKUP(T281,#REF!,23,0)&amp;RIGHT(S281,2),VLOOKUP(T281,#REF!,23,0)&amp;VLOOKUP(T281,#REF!,29,0))</f>
        <v>#REF!</v>
      </c>
      <c r="AH281" s="13" t="s">
        <v>1340</v>
      </c>
      <c r="AI281" s="13" t="e">
        <f t="shared" si="59"/>
        <v>#REF!</v>
      </c>
    </row>
    <row r="282" ht="15" customHeight="1" spans="1:35">
      <c r="A282" s="21">
        <f t="shared" si="51"/>
        <v>281</v>
      </c>
      <c r="B282" s="22" t="s">
        <v>1341</v>
      </c>
      <c r="C282" s="22" t="s">
        <v>45</v>
      </c>
      <c r="D282" s="22" t="s">
        <v>36</v>
      </c>
      <c r="E282" s="22" t="s">
        <v>1342</v>
      </c>
      <c r="F282" s="22" t="s">
        <v>1341</v>
      </c>
      <c r="G282" s="22" t="s">
        <v>1341</v>
      </c>
      <c r="H282" s="22" t="s">
        <v>1341</v>
      </c>
      <c r="I282" s="22" t="s">
        <v>1341</v>
      </c>
      <c r="J282" s="22" t="s">
        <v>1341</v>
      </c>
      <c r="K282" s="22" t="s">
        <v>124</v>
      </c>
      <c r="L282" s="22" t="s">
        <v>1343</v>
      </c>
      <c r="M282" s="22" t="s">
        <v>91</v>
      </c>
      <c r="N282" s="22" t="e">
        <f>INDEX(#REF!,MATCH($K282,#REF!,0))</f>
        <v>#REF!</v>
      </c>
      <c r="O282" s="21"/>
      <c r="P282" s="25" t="str">
        <f t="shared" si="52"/>
        <v/>
      </c>
      <c r="Q282" s="21"/>
      <c r="R282" s="21"/>
      <c r="S282" s="21"/>
      <c r="T282" s="32" t="str">
        <f t="shared" si="53"/>
        <v>小学语文</v>
      </c>
      <c r="U282" s="32" t="str">
        <f>IFERROR(VLOOKUP(复审!T282,#REF!,2,FALSE),"无此科目")</f>
        <v>无此科目</v>
      </c>
      <c r="V282" s="21" t="str">
        <f t="shared" si="54"/>
        <v/>
      </c>
      <c r="W282" s="21">
        <f t="shared" si="48"/>
        <v>0</v>
      </c>
      <c r="X282" s="21">
        <f t="shared" si="49"/>
        <v>1</v>
      </c>
      <c r="Y282" s="21" t="str">
        <f t="shared" si="55"/>
        <v/>
      </c>
      <c r="Z28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82" s="13" t="str">
        <f t="shared" si="50"/>
        <v/>
      </c>
      <c r="AB282" s="13" t="str">
        <f t="shared" si="56"/>
        <v>N</v>
      </c>
      <c r="AC282" s="13">
        <f t="shared" si="57"/>
        <v>184</v>
      </c>
      <c r="AD282" s="13" t="str">
        <f t="shared" si="58"/>
        <v/>
      </c>
      <c r="AE282" s="13" t="e">
        <f>IF(AND(VLOOKUP($T282,#REF!,2,0)=0,S282=""),"“错误请确认”",IF(VLOOKUP($T282,#REF!,2,0)=0,S282,VLOOKUP($T282,#REF!,2,0)))</f>
        <v>#REF!</v>
      </c>
      <c r="AF282" s="13" t="s">
        <v>1344</v>
      </c>
      <c r="AG282" s="13" t="e">
        <f>IF(VLOOKUP(T282,#REF!,29,0)=0,VLOOKUP(T282,#REF!,23,0)&amp;RIGHT(S282,2),VLOOKUP(T282,#REF!,23,0)&amp;VLOOKUP(T282,#REF!,29,0))</f>
        <v>#REF!</v>
      </c>
      <c r="AH282" s="13" t="s">
        <v>50</v>
      </c>
      <c r="AI282" s="13" t="e">
        <f t="shared" si="59"/>
        <v>#REF!</v>
      </c>
    </row>
    <row r="283" ht="15" customHeight="1" spans="1:35">
      <c r="A283" s="21">
        <f t="shared" si="51"/>
        <v>282</v>
      </c>
      <c r="B283" s="22" t="s">
        <v>1345</v>
      </c>
      <c r="C283" s="22" t="s">
        <v>45</v>
      </c>
      <c r="D283" s="22" t="s">
        <v>36</v>
      </c>
      <c r="E283" s="22" t="s">
        <v>1346</v>
      </c>
      <c r="F283" s="22" t="s">
        <v>1345</v>
      </c>
      <c r="G283" s="22" t="s">
        <v>1345</v>
      </c>
      <c r="H283" s="22" t="s">
        <v>1345</v>
      </c>
      <c r="I283" s="22" t="s">
        <v>1345</v>
      </c>
      <c r="J283" s="22" t="s">
        <v>1345</v>
      </c>
      <c r="K283" s="22" t="s">
        <v>124</v>
      </c>
      <c r="L283" s="22" t="s">
        <v>1347</v>
      </c>
      <c r="M283" s="22" t="s">
        <v>1347</v>
      </c>
      <c r="N283" s="22" t="e">
        <f>INDEX(#REF!,MATCH($K283,#REF!,0))</f>
        <v>#REF!</v>
      </c>
      <c r="O283" s="21"/>
      <c r="P283" s="25" t="str">
        <f t="shared" si="52"/>
        <v/>
      </c>
      <c r="Q283" s="21"/>
      <c r="R283" s="21"/>
      <c r="S283" s="21"/>
      <c r="T283" s="32" t="str">
        <f t="shared" si="53"/>
        <v>小学语文</v>
      </c>
      <c r="U283" s="32" t="str">
        <f>IFERROR(VLOOKUP(复审!T283,#REF!,2,FALSE),"无此科目")</f>
        <v>无此科目</v>
      </c>
      <c r="V283" s="21" t="str">
        <f t="shared" si="54"/>
        <v/>
      </c>
      <c r="W283" s="21">
        <f t="shared" si="48"/>
        <v>0</v>
      </c>
      <c r="X283" s="21">
        <f t="shared" si="49"/>
        <v>1</v>
      </c>
      <c r="Y283" s="21" t="str">
        <f t="shared" si="55"/>
        <v/>
      </c>
      <c r="Z28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83" s="13" t="str">
        <f t="shared" si="50"/>
        <v/>
      </c>
      <c r="AB283" s="13" t="str">
        <f t="shared" si="56"/>
        <v>N</v>
      </c>
      <c r="AC283" s="13">
        <f t="shared" si="57"/>
        <v>185</v>
      </c>
      <c r="AD283" s="13" t="str">
        <f t="shared" si="58"/>
        <v/>
      </c>
      <c r="AE283" s="13" t="e">
        <f>IF(AND(VLOOKUP($T283,#REF!,2,0)=0,S283=""),"“错误请确认”",IF(VLOOKUP($T283,#REF!,2,0)=0,S283,VLOOKUP($T283,#REF!,2,0)))</f>
        <v>#REF!</v>
      </c>
      <c r="AF283" s="13" t="s">
        <v>1348</v>
      </c>
      <c r="AG283" s="13" t="e">
        <f>IF(VLOOKUP(T283,#REF!,29,0)=0,VLOOKUP(T283,#REF!,23,0)&amp;RIGHT(S283,2),VLOOKUP(T283,#REF!,23,0)&amp;VLOOKUP(T283,#REF!,29,0))</f>
        <v>#REF!</v>
      </c>
      <c r="AH283" s="13" t="s">
        <v>50</v>
      </c>
      <c r="AI283" s="13" t="e">
        <f t="shared" si="59"/>
        <v>#REF!</v>
      </c>
    </row>
    <row r="284" ht="15" customHeight="1" spans="1:35">
      <c r="A284" s="21">
        <f t="shared" si="51"/>
        <v>283</v>
      </c>
      <c r="B284" s="22" t="s">
        <v>1349</v>
      </c>
      <c r="C284" s="22" t="s">
        <v>45</v>
      </c>
      <c r="D284" s="22" t="s">
        <v>36</v>
      </c>
      <c r="E284" s="22" t="s">
        <v>1350</v>
      </c>
      <c r="F284" s="22" t="s">
        <v>1349</v>
      </c>
      <c r="G284" s="22" t="s">
        <v>1349</v>
      </c>
      <c r="H284" s="22" t="s">
        <v>1349</v>
      </c>
      <c r="I284" s="22" t="s">
        <v>1349</v>
      </c>
      <c r="J284" s="22" t="s">
        <v>1349</v>
      </c>
      <c r="K284" s="22" t="s">
        <v>124</v>
      </c>
      <c r="L284" s="22" t="s">
        <v>1351</v>
      </c>
      <c r="M284" s="22" t="s">
        <v>1352</v>
      </c>
      <c r="N284" s="22" t="e">
        <f>INDEX(#REF!,MATCH($K284,#REF!,0))</f>
        <v>#REF!</v>
      </c>
      <c r="O284" s="21"/>
      <c r="P284" s="25" t="str">
        <f t="shared" si="52"/>
        <v/>
      </c>
      <c r="Q284" s="21"/>
      <c r="R284" s="21"/>
      <c r="S284" s="21"/>
      <c r="T284" s="32" t="str">
        <f t="shared" si="53"/>
        <v>小学语文</v>
      </c>
      <c r="U284" s="32" t="str">
        <f>IFERROR(VLOOKUP(复审!T284,#REF!,2,FALSE),"无此科目")</f>
        <v>无此科目</v>
      </c>
      <c r="V284" s="21" t="str">
        <f t="shared" si="54"/>
        <v/>
      </c>
      <c r="W284" s="21">
        <f t="shared" si="48"/>
        <v>0</v>
      </c>
      <c r="X284" s="21">
        <f t="shared" si="49"/>
        <v>1</v>
      </c>
      <c r="Y284" s="21" t="str">
        <f t="shared" si="55"/>
        <v/>
      </c>
      <c r="Z28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84" s="13" t="str">
        <f t="shared" si="50"/>
        <v/>
      </c>
      <c r="AB284" s="13" t="str">
        <f t="shared" si="56"/>
        <v>N</v>
      </c>
      <c r="AC284" s="13">
        <f t="shared" si="57"/>
        <v>186</v>
      </c>
      <c r="AD284" s="13" t="str">
        <f t="shared" si="58"/>
        <v/>
      </c>
      <c r="AE284" s="13" t="e">
        <f>IF(AND(VLOOKUP($T284,#REF!,2,0)=0,S284=""),"“错误请确认”",IF(VLOOKUP($T284,#REF!,2,0)=0,S284,VLOOKUP($T284,#REF!,2,0)))</f>
        <v>#REF!</v>
      </c>
      <c r="AF284" s="13" t="s">
        <v>1353</v>
      </c>
      <c r="AG284" s="13" t="e">
        <f>IF(VLOOKUP(T284,#REF!,29,0)=0,VLOOKUP(T284,#REF!,23,0)&amp;RIGHT(S284,2),VLOOKUP(T284,#REF!,23,0)&amp;VLOOKUP(T284,#REF!,29,0))</f>
        <v>#REF!</v>
      </c>
      <c r="AH284" s="13" t="s">
        <v>50</v>
      </c>
      <c r="AI284" s="13" t="e">
        <f t="shared" si="59"/>
        <v>#REF!</v>
      </c>
    </row>
    <row r="285" ht="15" customHeight="1" spans="1:35">
      <c r="A285" s="21">
        <f t="shared" si="51"/>
        <v>284</v>
      </c>
      <c r="B285" s="22" t="s">
        <v>1354</v>
      </c>
      <c r="C285" s="22" t="s">
        <v>45</v>
      </c>
      <c r="D285" s="22" t="s">
        <v>36</v>
      </c>
      <c r="E285" s="22" t="s">
        <v>1355</v>
      </c>
      <c r="F285" s="22" t="s">
        <v>1354</v>
      </c>
      <c r="G285" s="22" t="s">
        <v>1354</v>
      </c>
      <c r="H285" s="22" t="s">
        <v>1354</v>
      </c>
      <c r="I285" s="22" t="s">
        <v>1354</v>
      </c>
      <c r="J285" s="22" t="s">
        <v>1354</v>
      </c>
      <c r="K285" s="22" t="s">
        <v>124</v>
      </c>
      <c r="L285" s="22" t="s">
        <v>1356</v>
      </c>
      <c r="M285" s="22" t="s">
        <v>91</v>
      </c>
      <c r="N285" s="22" t="e">
        <f>INDEX(#REF!,MATCH($K285,#REF!,0))</f>
        <v>#REF!</v>
      </c>
      <c r="O285" s="21"/>
      <c r="P285" s="25" t="str">
        <f t="shared" si="52"/>
        <v/>
      </c>
      <c r="Q285" s="21"/>
      <c r="R285" s="21"/>
      <c r="S285" s="21"/>
      <c r="T285" s="32" t="str">
        <f t="shared" si="53"/>
        <v>小学语文</v>
      </c>
      <c r="U285" s="32" t="str">
        <f>IFERROR(VLOOKUP(复审!T285,#REF!,2,FALSE),"无此科目")</f>
        <v>无此科目</v>
      </c>
      <c r="V285" s="21" t="str">
        <f t="shared" si="54"/>
        <v/>
      </c>
      <c r="W285" s="21">
        <f t="shared" si="48"/>
        <v>0</v>
      </c>
      <c r="X285" s="21">
        <f t="shared" si="49"/>
        <v>1</v>
      </c>
      <c r="Y285" s="21" t="str">
        <f t="shared" si="55"/>
        <v/>
      </c>
      <c r="Z28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85" s="13" t="str">
        <f t="shared" si="50"/>
        <v/>
      </c>
      <c r="AB285" s="13" t="str">
        <f t="shared" si="56"/>
        <v>N</v>
      </c>
      <c r="AC285" s="13">
        <f t="shared" si="57"/>
        <v>187</v>
      </c>
      <c r="AD285" s="13" t="str">
        <f t="shared" si="58"/>
        <v/>
      </c>
      <c r="AE285" s="13" t="e">
        <f>IF(AND(VLOOKUP($T285,#REF!,2,0)=0,S285=""),"“错误请确认”",IF(VLOOKUP($T285,#REF!,2,0)=0,S285,VLOOKUP($T285,#REF!,2,0)))</f>
        <v>#REF!</v>
      </c>
      <c r="AF285" s="13" t="s">
        <v>1357</v>
      </c>
      <c r="AG285" s="13" t="e">
        <f>IF(VLOOKUP(T285,#REF!,29,0)=0,VLOOKUP(T285,#REF!,23,0)&amp;RIGHT(S285,2),VLOOKUP(T285,#REF!,23,0)&amp;VLOOKUP(T285,#REF!,29,0))</f>
        <v>#REF!</v>
      </c>
      <c r="AH285" s="13" t="s">
        <v>50</v>
      </c>
      <c r="AI285" s="13" t="e">
        <f t="shared" si="59"/>
        <v>#REF!</v>
      </c>
    </row>
    <row r="286" ht="15" customHeight="1" spans="1:35">
      <c r="A286" s="21">
        <f t="shared" si="51"/>
        <v>285</v>
      </c>
      <c r="B286" s="22" t="s">
        <v>1358</v>
      </c>
      <c r="C286" s="22" t="s">
        <v>35</v>
      </c>
      <c r="D286" s="22" t="s">
        <v>36</v>
      </c>
      <c r="E286" s="22" t="s">
        <v>1359</v>
      </c>
      <c r="F286" s="22" t="s">
        <v>1358</v>
      </c>
      <c r="G286" s="22" t="s">
        <v>1358</v>
      </c>
      <c r="H286" s="22" t="s">
        <v>1358</v>
      </c>
      <c r="I286" s="22" t="s">
        <v>1358</v>
      </c>
      <c r="J286" s="22" t="s">
        <v>1358</v>
      </c>
      <c r="K286" s="22" t="s">
        <v>124</v>
      </c>
      <c r="L286" s="22" t="s">
        <v>1360</v>
      </c>
      <c r="M286" s="22" t="s">
        <v>1360</v>
      </c>
      <c r="N286" s="22" t="e">
        <f>INDEX(#REF!,MATCH($K286,#REF!,0))</f>
        <v>#REF!</v>
      </c>
      <c r="O286" s="21"/>
      <c r="P286" s="25" t="str">
        <f t="shared" si="52"/>
        <v/>
      </c>
      <c r="Q286" s="21"/>
      <c r="R286" s="21"/>
      <c r="S286" s="21"/>
      <c r="T286" s="32" t="str">
        <f t="shared" si="53"/>
        <v>小学语文</v>
      </c>
      <c r="U286" s="32" t="str">
        <f>IFERROR(VLOOKUP(复审!T286,#REF!,2,FALSE),"无此科目")</f>
        <v>无此科目</v>
      </c>
      <c r="V286" s="21" t="str">
        <f t="shared" si="54"/>
        <v/>
      </c>
      <c r="W286" s="21">
        <f t="shared" si="48"/>
        <v>0</v>
      </c>
      <c r="X286" s="21">
        <f t="shared" si="49"/>
        <v>1</v>
      </c>
      <c r="Y286" s="21" t="str">
        <f t="shared" si="55"/>
        <v/>
      </c>
      <c r="Z28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86" s="13" t="str">
        <f t="shared" si="50"/>
        <v/>
      </c>
      <c r="AB286" s="13" t="str">
        <f t="shared" si="56"/>
        <v>N</v>
      </c>
      <c r="AC286" s="13">
        <f t="shared" si="57"/>
        <v>188</v>
      </c>
      <c r="AD286" s="13" t="str">
        <f t="shared" si="58"/>
        <v/>
      </c>
      <c r="AE286" s="13" t="e">
        <f>IF(AND(VLOOKUP($T286,#REF!,2,0)=0,S286=""),"“错误请确认”",IF(VLOOKUP($T286,#REF!,2,0)=0,S286,VLOOKUP($T286,#REF!,2,0)))</f>
        <v>#REF!</v>
      </c>
      <c r="AF286" s="13" t="s">
        <v>1361</v>
      </c>
      <c r="AG286" s="13" t="e">
        <f>IF(VLOOKUP(T286,#REF!,29,0)=0,VLOOKUP(T286,#REF!,23,0)&amp;RIGHT(S286,2),VLOOKUP(T286,#REF!,23,0)&amp;VLOOKUP(T286,#REF!,29,0))</f>
        <v>#REF!</v>
      </c>
      <c r="AH286" s="13" t="s">
        <v>50</v>
      </c>
      <c r="AI286" s="13" t="e">
        <f t="shared" si="59"/>
        <v>#REF!</v>
      </c>
    </row>
    <row r="287" ht="15" customHeight="1" spans="1:35">
      <c r="A287" s="21">
        <f t="shared" si="51"/>
        <v>286</v>
      </c>
      <c r="B287" s="22" t="s">
        <v>1362</v>
      </c>
      <c r="C287" s="22" t="s">
        <v>45</v>
      </c>
      <c r="D287" s="22" t="s">
        <v>36</v>
      </c>
      <c r="E287" s="22" t="s">
        <v>1363</v>
      </c>
      <c r="F287" s="22" t="s">
        <v>1362</v>
      </c>
      <c r="G287" s="22" t="s">
        <v>1362</v>
      </c>
      <c r="H287" s="22" t="s">
        <v>1362</v>
      </c>
      <c r="I287" s="22" t="s">
        <v>1362</v>
      </c>
      <c r="J287" s="22" t="s">
        <v>1362</v>
      </c>
      <c r="K287" s="22" t="s">
        <v>124</v>
      </c>
      <c r="L287" s="22" t="s">
        <v>1364</v>
      </c>
      <c r="M287" s="22" t="s">
        <v>1364</v>
      </c>
      <c r="N287" s="22" t="e">
        <f>INDEX(#REF!,MATCH($K287,#REF!,0))</f>
        <v>#REF!</v>
      </c>
      <c r="O287" s="21"/>
      <c r="P287" s="25" t="str">
        <f t="shared" si="52"/>
        <v>小学语文第8考场</v>
      </c>
      <c r="Q287" s="21"/>
      <c r="R287" s="21">
        <v>230</v>
      </c>
      <c r="S287" s="21" t="s">
        <v>175</v>
      </c>
      <c r="T287" s="32" t="str">
        <f t="shared" si="53"/>
        <v>小学语文</v>
      </c>
      <c r="U287" s="32" t="str">
        <f>IFERROR(VLOOKUP(复审!T287,#REF!,2,FALSE),"无此科目")</f>
        <v>无此科目</v>
      </c>
      <c r="V287" s="21" t="str">
        <f t="shared" si="54"/>
        <v>无此科目230</v>
      </c>
      <c r="W287" s="21">
        <f t="shared" si="48"/>
        <v>230</v>
      </c>
      <c r="X287" s="21">
        <f t="shared" si="49"/>
        <v>1</v>
      </c>
      <c r="Y287" s="21">
        <f t="shared" si="55"/>
        <v>1</v>
      </c>
      <c r="Z28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87" s="13" t="str">
        <f t="shared" si="50"/>
        <v/>
      </c>
      <c r="AB287" s="13" t="str">
        <f t="shared" si="56"/>
        <v>Y</v>
      </c>
      <c r="AC287" s="13" t="str">
        <f t="shared" si="57"/>
        <v/>
      </c>
      <c r="AD287" s="13">
        <f t="shared" si="58"/>
        <v>1</v>
      </c>
      <c r="AE287" s="13" t="e">
        <f>IF(AND(VLOOKUP($T287,#REF!,2,0)=0,S287=""),"“错误请确认”",IF(VLOOKUP($T287,#REF!,2,0)=0,S287,VLOOKUP($T287,#REF!,2,0)))</f>
        <v>#REF!</v>
      </c>
      <c r="AF287" s="13" t="s">
        <v>1365</v>
      </c>
      <c r="AG287" s="13" t="e">
        <f>IF(VLOOKUP(T287,#REF!,29,0)=0,VLOOKUP(T287,#REF!,23,0)&amp;RIGHT(S287,2),VLOOKUP(T287,#REF!,23,0)&amp;VLOOKUP(T287,#REF!,29,0))</f>
        <v>#REF!</v>
      </c>
      <c r="AH287" s="13" t="s">
        <v>128</v>
      </c>
      <c r="AI287" s="13" t="e">
        <f t="shared" si="59"/>
        <v>#REF!</v>
      </c>
    </row>
    <row r="288" ht="15" customHeight="1" spans="1:35">
      <c r="A288" s="21">
        <f t="shared" si="51"/>
        <v>287</v>
      </c>
      <c r="B288" s="22" t="s">
        <v>1366</v>
      </c>
      <c r="C288" s="22" t="s">
        <v>45</v>
      </c>
      <c r="D288" s="22" t="s">
        <v>36</v>
      </c>
      <c r="E288" s="22" t="s">
        <v>1367</v>
      </c>
      <c r="F288" s="22" t="s">
        <v>1366</v>
      </c>
      <c r="G288" s="22" t="s">
        <v>1366</v>
      </c>
      <c r="H288" s="22" t="s">
        <v>1366</v>
      </c>
      <c r="I288" s="22" t="s">
        <v>1366</v>
      </c>
      <c r="J288" s="22" t="s">
        <v>1366</v>
      </c>
      <c r="K288" s="22" t="s">
        <v>124</v>
      </c>
      <c r="L288" s="22" t="s">
        <v>1368</v>
      </c>
      <c r="M288" s="22" t="s">
        <v>1369</v>
      </c>
      <c r="N288" s="22" t="e">
        <f>INDEX(#REF!,MATCH($K288,#REF!,0))</f>
        <v>#REF!</v>
      </c>
      <c r="O288" s="21"/>
      <c r="P288" s="25" t="str">
        <f t="shared" si="52"/>
        <v/>
      </c>
      <c r="Q288" s="21"/>
      <c r="R288" s="21"/>
      <c r="S288" s="21"/>
      <c r="T288" s="32" t="str">
        <f t="shared" si="53"/>
        <v>小学语文</v>
      </c>
      <c r="U288" s="32" t="str">
        <f>IFERROR(VLOOKUP(复审!T288,#REF!,2,FALSE),"无此科目")</f>
        <v>无此科目</v>
      </c>
      <c r="V288" s="21" t="str">
        <f t="shared" si="54"/>
        <v/>
      </c>
      <c r="W288" s="21">
        <f t="shared" si="48"/>
        <v>0</v>
      </c>
      <c r="X288" s="21">
        <f t="shared" si="49"/>
        <v>1</v>
      </c>
      <c r="Y288" s="21" t="str">
        <f t="shared" si="55"/>
        <v/>
      </c>
      <c r="Z28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88" s="13" t="str">
        <f t="shared" si="50"/>
        <v/>
      </c>
      <c r="AB288" s="13" t="str">
        <f t="shared" si="56"/>
        <v>N</v>
      </c>
      <c r="AC288" s="13">
        <f t="shared" si="57"/>
        <v>189</v>
      </c>
      <c r="AD288" s="13" t="str">
        <f t="shared" si="58"/>
        <v/>
      </c>
      <c r="AE288" s="13" t="e">
        <f>IF(AND(VLOOKUP($T288,#REF!,2,0)=0,S288=""),"“错误请确认”",IF(VLOOKUP($T288,#REF!,2,0)=0,S288,VLOOKUP($T288,#REF!,2,0)))</f>
        <v>#REF!</v>
      </c>
      <c r="AF288" s="13" t="s">
        <v>1370</v>
      </c>
      <c r="AG288" s="13" t="e">
        <f>IF(VLOOKUP(T288,#REF!,29,0)=0,VLOOKUP(T288,#REF!,23,0)&amp;RIGHT(S288,2),VLOOKUP(T288,#REF!,23,0)&amp;VLOOKUP(T288,#REF!,29,0))</f>
        <v>#REF!</v>
      </c>
      <c r="AH288" s="13" t="s">
        <v>50</v>
      </c>
      <c r="AI288" s="13" t="e">
        <f t="shared" si="59"/>
        <v>#REF!</v>
      </c>
    </row>
    <row r="289" ht="15" customHeight="1" spans="1:35">
      <c r="A289" s="21">
        <f t="shared" si="51"/>
        <v>288</v>
      </c>
      <c r="B289" s="22" t="s">
        <v>1371</v>
      </c>
      <c r="C289" s="22" t="s">
        <v>45</v>
      </c>
      <c r="D289" s="22" t="s">
        <v>36</v>
      </c>
      <c r="E289" s="22" t="s">
        <v>1372</v>
      </c>
      <c r="F289" s="22" t="s">
        <v>1371</v>
      </c>
      <c r="G289" s="22" t="s">
        <v>1371</v>
      </c>
      <c r="H289" s="22" t="s">
        <v>1371</v>
      </c>
      <c r="I289" s="22" t="s">
        <v>1371</v>
      </c>
      <c r="J289" s="22" t="s">
        <v>1371</v>
      </c>
      <c r="K289" s="22" t="s">
        <v>124</v>
      </c>
      <c r="L289" s="22" t="s">
        <v>1373</v>
      </c>
      <c r="M289" s="22" t="s">
        <v>91</v>
      </c>
      <c r="N289" s="22" t="e">
        <f>INDEX(#REF!,MATCH($K289,#REF!,0))</f>
        <v>#REF!</v>
      </c>
      <c r="O289" s="21"/>
      <c r="P289" s="25" t="str">
        <f t="shared" si="52"/>
        <v/>
      </c>
      <c r="Q289" s="21"/>
      <c r="R289" s="21"/>
      <c r="S289" s="21"/>
      <c r="T289" s="32" t="str">
        <f t="shared" si="53"/>
        <v>小学语文</v>
      </c>
      <c r="U289" s="32" t="str">
        <f>IFERROR(VLOOKUP(复审!T289,#REF!,2,FALSE),"无此科目")</f>
        <v>无此科目</v>
      </c>
      <c r="V289" s="21" t="str">
        <f t="shared" si="54"/>
        <v/>
      </c>
      <c r="W289" s="21">
        <f t="shared" si="48"/>
        <v>0</v>
      </c>
      <c r="X289" s="21">
        <f t="shared" si="49"/>
        <v>1</v>
      </c>
      <c r="Y289" s="21" t="str">
        <f t="shared" si="55"/>
        <v/>
      </c>
      <c r="Z28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89" s="13" t="str">
        <f t="shared" si="50"/>
        <v/>
      </c>
      <c r="AB289" s="13" t="str">
        <f t="shared" si="56"/>
        <v>N</v>
      </c>
      <c r="AC289" s="13">
        <f t="shared" si="57"/>
        <v>190</v>
      </c>
      <c r="AD289" s="13" t="str">
        <f t="shared" si="58"/>
        <v/>
      </c>
      <c r="AE289" s="13" t="e">
        <f>IF(AND(VLOOKUP($T289,#REF!,2,0)=0,S289=""),"“错误请确认”",IF(VLOOKUP($T289,#REF!,2,0)=0,S289,VLOOKUP($T289,#REF!,2,0)))</f>
        <v>#REF!</v>
      </c>
      <c r="AF289" s="13" t="s">
        <v>1374</v>
      </c>
      <c r="AG289" s="13" t="e">
        <f>IF(VLOOKUP(T289,#REF!,29,0)=0,VLOOKUP(T289,#REF!,23,0)&amp;RIGHT(S289,2),VLOOKUP(T289,#REF!,23,0)&amp;VLOOKUP(T289,#REF!,29,0))</f>
        <v>#REF!</v>
      </c>
      <c r="AH289" s="13" t="s">
        <v>50</v>
      </c>
      <c r="AI289" s="13" t="e">
        <f t="shared" si="59"/>
        <v>#REF!</v>
      </c>
    </row>
    <row r="290" ht="15" customHeight="1" spans="1:35">
      <c r="A290" s="21">
        <f t="shared" si="51"/>
        <v>289</v>
      </c>
      <c r="B290" s="22" t="s">
        <v>1375</v>
      </c>
      <c r="C290" s="22" t="s">
        <v>45</v>
      </c>
      <c r="D290" s="22" t="s">
        <v>36</v>
      </c>
      <c r="E290" s="22" t="s">
        <v>1376</v>
      </c>
      <c r="F290" s="22" t="s">
        <v>1375</v>
      </c>
      <c r="G290" s="22" t="s">
        <v>1375</v>
      </c>
      <c r="H290" s="22" t="s">
        <v>1375</v>
      </c>
      <c r="I290" s="22" t="s">
        <v>1375</v>
      </c>
      <c r="J290" s="22" t="s">
        <v>1375</v>
      </c>
      <c r="K290" s="22" t="s">
        <v>124</v>
      </c>
      <c r="L290" s="22" t="s">
        <v>1377</v>
      </c>
      <c r="M290" s="22" t="s">
        <v>1377</v>
      </c>
      <c r="N290" s="22" t="e">
        <f>INDEX(#REF!,MATCH($K290,#REF!,0))</f>
        <v>#REF!</v>
      </c>
      <c r="O290" s="21"/>
      <c r="P290" s="25" t="str">
        <f t="shared" si="52"/>
        <v>小学语文第10考场</v>
      </c>
      <c r="Q290" s="21"/>
      <c r="R290" s="21">
        <v>274</v>
      </c>
      <c r="S290" s="21" t="s">
        <v>150</v>
      </c>
      <c r="T290" s="32" t="str">
        <f t="shared" si="53"/>
        <v>小学语文</v>
      </c>
      <c r="U290" s="32" t="str">
        <f>IFERROR(VLOOKUP(复审!T290,#REF!,2,FALSE),"无此科目")</f>
        <v>无此科目</v>
      </c>
      <c r="V290" s="21" t="str">
        <f t="shared" si="54"/>
        <v>无此科目274</v>
      </c>
      <c r="W290" s="21">
        <f t="shared" si="48"/>
        <v>274</v>
      </c>
      <c r="X290" s="21">
        <f t="shared" si="49"/>
        <v>1</v>
      </c>
      <c r="Y290" s="21">
        <f t="shared" si="55"/>
        <v>1</v>
      </c>
      <c r="Z29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90" s="13" t="str">
        <f t="shared" si="50"/>
        <v/>
      </c>
      <c r="AB290" s="13" t="str">
        <f t="shared" si="56"/>
        <v>Y</v>
      </c>
      <c r="AC290" s="13" t="str">
        <f t="shared" si="57"/>
        <v/>
      </c>
      <c r="AD290" s="13">
        <f t="shared" si="58"/>
        <v>1</v>
      </c>
      <c r="AE290" s="13" t="e">
        <f>IF(AND(VLOOKUP($T290,#REF!,2,0)=0,S290=""),"“错误请确认”",IF(VLOOKUP($T290,#REF!,2,0)=0,S290,VLOOKUP($T290,#REF!,2,0)))</f>
        <v>#REF!</v>
      </c>
      <c r="AF290" s="13" t="s">
        <v>1378</v>
      </c>
      <c r="AG290" s="13" t="e">
        <f>IF(VLOOKUP(T290,#REF!,29,0)=0,VLOOKUP(T290,#REF!,23,0)&amp;RIGHT(S290,2),VLOOKUP(T290,#REF!,23,0)&amp;VLOOKUP(T290,#REF!,29,0))</f>
        <v>#REF!</v>
      </c>
      <c r="AH290" s="13" t="s">
        <v>124</v>
      </c>
      <c r="AI290" s="13" t="e">
        <f t="shared" si="59"/>
        <v>#REF!</v>
      </c>
    </row>
    <row r="291" ht="15" customHeight="1" spans="1:35">
      <c r="A291" s="21">
        <f t="shared" si="51"/>
        <v>290</v>
      </c>
      <c r="B291" s="22" t="s">
        <v>1379</v>
      </c>
      <c r="C291" s="22" t="s">
        <v>45</v>
      </c>
      <c r="D291" s="22" t="s">
        <v>36</v>
      </c>
      <c r="E291" s="22" t="s">
        <v>1380</v>
      </c>
      <c r="F291" s="22" t="s">
        <v>1379</v>
      </c>
      <c r="G291" s="22" t="s">
        <v>1379</v>
      </c>
      <c r="H291" s="22" t="s">
        <v>1379</v>
      </c>
      <c r="I291" s="22" t="s">
        <v>1379</v>
      </c>
      <c r="J291" s="22" t="s">
        <v>1379</v>
      </c>
      <c r="K291" s="22" t="s">
        <v>124</v>
      </c>
      <c r="L291" s="22" t="s">
        <v>1381</v>
      </c>
      <c r="M291" s="22" t="s">
        <v>1382</v>
      </c>
      <c r="N291" s="22" t="e">
        <f>INDEX(#REF!,MATCH($K291,#REF!,0))</f>
        <v>#REF!</v>
      </c>
      <c r="O291" s="21"/>
      <c r="P291" s="25" t="str">
        <f t="shared" si="52"/>
        <v>小学语文第10考场</v>
      </c>
      <c r="Q291" s="21"/>
      <c r="R291" s="21">
        <v>273</v>
      </c>
      <c r="S291" s="21" t="s">
        <v>210</v>
      </c>
      <c r="T291" s="32" t="str">
        <f t="shared" si="53"/>
        <v>小学语文</v>
      </c>
      <c r="U291" s="32" t="str">
        <f>IFERROR(VLOOKUP(复审!T291,#REF!,2,FALSE),"无此科目")</f>
        <v>无此科目</v>
      </c>
      <c r="V291" s="21" t="str">
        <f t="shared" si="54"/>
        <v>无此科目273</v>
      </c>
      <c r="W291" s="21">
        <f t="shared" si="48"/>
        <v>273</v>
      </c>
      <c r="X291" s="21">
        <f t="shared" si="49"/>
        <v>1</v>
      </c>
      <c r="Y291" s="21">
        <f t="shared" si="55"/>
        <v>1</v>
      </c>
      <c r="Z29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91" s="13" t="str">
        <f t="shared" si="50"/>
        <v/>
      </c>
      <c r="AB291" s="13" t="str">
        <f t="shared" si="56"/>
        <v>Y</v>
      </c>
      <c r="AC291" s="13" t="str">
        <f t="shared" si="57"/>
        <v/>
      </c>
      <c r="AD291" s="13">
        <f t="shared" si="58"/>
        <v>1</v>
      </c>
      <c r="AE291" s="13" t="e">
        <f>IF(AND(VLOOKUP($T291,#REF!,2,0)=0,S291=""),"“错误请确认”",IF(VLOOKUP($T291,#REF!,2,0)=0,S291,VLOOKUP($T291,#REF!,2,0)))</f>
        <v>#REF!</v>
      </c>
      <c r="AF291" s="13" t="s">
        <v>1383</v>
      </c>
      <c r="AG291" s="13" t="e">
        <f>IF(VLOOKUP(T291,#REF!,29,0)=0,VLOOKUP(T291,#REF!,23,0)&amp;RIGHT(S291,2),VLOOKUP(T291,#REF!,23,0)&amp;VLOOKUP(T291,#REF!,29,0))</f>
        <v>#REF!</v>
      </c>
      <c r="AH291" s="13" t="s">
        <v>128</v>
      </c>
      <c r="AI291" s="13" t="e">
        <f t="shared" si="59"/>
        <v>#REF!</v>
      </c>
    </row>
    <row r="292" ht="15" customHeight="1" spans="1:35">
      <c r="A292" s="21">
        <f t="shared" si="51"/>
        <v>291</v>
      </c>
      <c r="B292" s="22" t="s">
        <v>1384</v>
      </c>
      <c r="C292" s="22" t="s">
        <v>45</v>
      </c>
      <c r="D292" s="22" t="s">
        <v>36</v>
      </c>
      <c r="E292" s="22" t="s">
        <v>1385</v>
      </c>
      <c r="F292" s="22" t="s">
        <v>1384</v>
      </c>
      <c r="G292" s="22" t="s">
        <v>1384</v>
      </c>
      <c r="H292" s="22" t="s">
        <v>1384</v>
      </c>
      <c r="I292" s="22" t="s">
        <v>1384</v>
      </c>
      <c r="J292" s="22" t="s">
        <v>1384</v>
      </c>
      <c r="K292" s="22" t="s">
        <v>124</v>
      </c>
      <c r="L292" s="22" t="s">
        <v>1386</v>
      </c>
      <c r="M292" s="22" t="s">
        <v>1387</v>
      </c>
      <c r="N292" s="22" t="e">
        <f>INDEX(#REF!,MATCH($K292,#REF!,0))</f>
        <v>#REF!</v>
      </c>
      <c r="O292" s="21"/>
      <c r="P292" s="25" t="str">
        <f t="shared" si="52"/>
        <v/>
      </c>
      <c r="Q292" s="21"/>
      <c r="R292" s="21"/>
      <c r="S292" s="21"/>
      <c r="T292" s="32" t="str">
        <f t="shared" si="53"/>
        <v>小学语文</v>
      </c>
      <c r="U292" s="32" t="str">
        <f>IFERROR(VLOOKUP(复审!T292,#REF!,2,FALSE),"无此科目")</f>
        <v>无此科目</v>
      </c>
      <c r="V292" s="21" t="str">
        <f t="shared" si="54"/>
        <v/>
      </c>
      <c r="W292" s="21">
        <f t="shared" si="48"/>
        <v>0</v>
      </c>
      <c r="X292" s="21">
        <f t="shared" si="49"/>
        <v>1</v>
      </c>
      <c r="Y292" s="21" t="str">
        <f t="shared" si="55"/>
        <v/>
      </c>
      <c r="Z29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92" s="13" t="str">
        <f t="shared" si="50"/>
        <v/>
      </c>
      <c r="AB292" s="13" t="str">
        <f t="shared" si="56"/>
        <v>N</v>
      </c>
      <c r="AC292" s="13">
        <f t="shared" si="57"/>
        <v>191</v>
      </c>
      <c r="AD292" s="13" t="str">
        <f t="shared" si="58"/>
        <v/>
      </c>
      <c r="AE292" s="13" t="e">
        <f>IF(AND(VLOOKUP($T292,#REF!,2,0)=0,S292=""),"“错误请确认”",IF(VLOOKUP($T292,#REF!,2,0)=0,S292,VLOOKUP($T292,#REF!,2,0)))</f>
        <v>#REF!</v>
      </c>
      <c r="AF292" s="13" t="s">
        <v>1388</v>
      </c>
      <c r="AG292" s="13" t="e">
        <f>IF(VLOOKUP(T292,#REF!,29,0)=0,VLOOKUP(T292,#REF!,23,0)&amp;RIGHT(S292,2),VLOOKUP(T292,#REF!,23,0)&amp;VLOOKUP(T292,#REF!,29,0))</f>
        <v>#REF!</v>
      </c>
      <c r="AH292" s="13" t="s">
        <v>50</v>
      </c>
      <c r="AI292" s="13" t="e">
        <f t="shared" si="59"/>
        <v>#REF!</v>
      </c>
    </row>
    <row r="293" ht="15" customHeight="1" spans="1:35">
      <c r="A293" s="21">
        <f t="shared" si="51"/>
        <v>292</v>
      </c>
      <c r="B293" s="22" t="s">
        <v>1389</v>
      </c>
      <c r="C293" s="22" t="s">
        <v>45</v>
      </c>
      <c r="D293" s="22" t="s">
        <v>36</v>
      </c>
      <c r="E293" s="22" t="s">
        <v>1390</v>
      </c>
      <c r="F293" s="22" t="s">
        <v>1389</v>
      </c>
      <c r="G293" s="22" t="s">
        <v>1389</v>
      </c>
      <c r="H293" s="22" t="s">
        <v>1389</v>
      </c>
      <c r="I293" s="22" t="s">
        <v>1389</v>
      </c>
      <c r="J293" s="22" t="s">
        <v>1389</v>
      </c>
      <c r="K293" s="22" t="s">
        <v>124</v>
      </c>
      <c r="L293" s="22" t="s">
        <v>1391</v>
      </c>
      <c r="M293" s="22" t="s">
        <v>1392</v>
      </c>
      <c r="N293" s="22" t="e">
        <f>INDEX(#REF!,MATCH($K293,#REF!,0))</f>
        <v>#REF!</v>
      </c>
      <c r="O293" s="21"/>
      <c r="P293" s="25" t="str">
        <f t="shared" si="52"/>
        <v/>
      </c>
      <c r="Q293" s="21"/>
      <c r="R293" s="21"/>
      <c r="S293" s="21"/>
      <c r="T293" s="32" t="str">
        <f t="shared" si="53"/>
        <v>小学语文</v>
      </c>
      <c r="U293" s="32" t="str">
        <f>IFERROR(VLOOKUP(复审!T293,#REF!,2,FALSE),"无此科目")</f>
        <v>无此科目</v>
      </c>
      <c r="V293" s="21" t="str">
        <f t="shared" si="54"/>
        <v/>
      </c>
      <c r="W293" s="21">
        <f t="shared" si="48"/>
        <v>0</v>
      </c>
      <c r="X293" s="21">
        <f t="shared" si="49"/>
        <v>1</v>
      </c>
      <c r="Y293" s="21" t="str">
        <f t="shared" si="55"/>
        <v/>
      </c>
      <c r="Z29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93" s="13" t="str">
        <f t="shared" si="50"/>
        <v/>
      </c>
      <c r="AB293" s="13" t="str">
        <f t="shared" si="56"/>
        <v>N</v>
      </c>
      <c r="AC293" s="13">
        <f t="shared" si="57"/>
        <v>192</v>
      </c>
      <c r="AD293" s="13" t="str">
        <f t="shared" si="58"/>
        <v/>
      </c>
      <c r="AE293" s="13" t="e">
        <f>IF(AND(VLOOKUP($T293,#REF!,2,0)=0,S293=""),"“错误请确认”",IF(VLOOKUP($T293,#REF!,2,0)=0,S293,VLOOKUP($T293,#REF!,2,0)))</f>
        <v>#REF!</v>
      </c>
      <c r="AF293" s="13" t="s">
        <v>1393</v>
      </c>
      <c r="AG293" s="13" t="e">
        <f>IF(VLOOKUP(T293,#REF!,29,0)=0,VLOOKUP(T293,#REF!,23,0)&amp;RIGHT(S293,2),VLOOKUP(T293,#REF!,23,0)&amp;VLOOKUP(T293,#REF!,29,0))</f>
        <v>#REF!</v>
      </c>
      <c r="AH293" s="13" t="s">
        <v>50</v>
      </c>
      <c r="AI293" s="13" t="e">
        <f t="shared" si="59"/>
        <v>#REF!</v>
      </c>
    </row>
    <row r="294" ht="15" customHeight="1" spans="1:35">
      <c r="A294" s="21">
        <f t="shared" si="51"/>
        <v>293</v>
      </c>
      <c r="B294" s="22" t="s">
        <v>1394</v>
      </c>
      <c r="C294" s="22" t="s">
        <v>45</v>
      </c>
      <c r="D294" s="22" t="s">
        <v>36</v>
      </c>
      <c r="E294" s="22" t="s">
        <v>1395</v>
      </c>
      <c r="F294" s="22" t="s">
        <v>1394</v>
      </c>
      <c r="G294" s="22" t="s">
        <v>1394</v>
      </c>
      <c r="H294" s="22" t="s">
        <v>1394</v>
      </c>
      <c r="I294" s="22" t="s">
        <v>1394</v>
      </c>
      <c r="J294" s="22" t="s">
        <v>1394</v>
      </c>
      <c r="K294" s="22" t="s">
        <v>124</v>
      </c>
      <c r="L294" s="22" t="s">
        <v>1396</v>
      </c>
      <c r="M294" s="22" t="s">
        <v>1397</v>
      </c>
      <c r="N294" s="22" t="e">
        <f>INDEX(#REF!,MATCH($K294,#REF!,0))</f>
        <v>#REF!</v>
      </c>
      <c r="O294" s="21"/>
      <c r="P294" s="25" t="str">
        <f t="shared" si="52"/>
        <v/>
      </c>
      <c r="Q294" s="21"/>
      <c r="R294" s="21"/>
      <c r="S294" s="21"/>
      <c r="T294" s="32" t="str">
        <f t="shared" si="53"/>
        <v>小学语文</v>
      </c>
      <c r="U294" s="32" t="str">
        <f>IFERROR(VLOOKUP(复审!T294,#REF!,2,FALSE),"无此科目")</f>
        <v>无此科目</v>
      </c>
      <c r="V294" s="21" t="str">
        <f t="shared" si="54"/>
        <v/>
      </c>
      <c r="W294" s="21">
        <f t="shared" si="48"/>
        <v>0</v>
      </c>
      <c r="X294" s="21">
        <f t="shared" si="49"/>
        <v>1</v>
      </c>
      <c r="Y294" s="21" t="str">
        <f t="shared" si="55"/>
        <v/>
      </c>
      <c r="Z29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94" s="13" t="str">
        <f t="shared" si="50"/>
        <v/>
      </c>
      <c r="AB294" s="13" t="str">
        <f t="shared" si="56"/>
        <v>N</v>
      </c>
      <c r="AC294" s="13">
        <f t="shared" si="57"/>
        <v>193</v>
      </c>
      <c r="AD294" s="13" t="str">
        <f t="shared" si="58"/>
        <v/>
      </c>
      <c r="AE294" s="13" t="e">
        <f>IF(AND(VLOOKUP($T294,#REF!,2,0)=0,S294=""),"“错误请确认”",IF(VLOOKUP($T294,#REF!,2,0)=0,S294,VLOOKUP($T294,#REF!,2,0)))</f>
        <v>#REF!</v>
      </c>
      <c r="AF294" s="13" t="s">
        <v>1398</v>
      </c>
      <c r="AG294" s="13" t="e">
        <f>IF(VLOOKUP(T294,#REF!,29,0)=0,VLOOKUP(T294,#REF!,23,0)&amp;RIGHT(S294,2),VLOOKUP(T294,#REF!,23,0)&amp;VLOOKUP(T294,#REF!,29,0))</f>
        <v>#REF!</v>
      </c>
      <c r="AH294" s="13" t="s">
        <v>50</v>
      </c>
      <c r="AI294" s="13" t="e">
        <f t="shared" si="59"/>
        <v>#REF!</v>
      </c>
    </row>
    <row r="295" ht="15" customHeight="1" spans="1:35">
      <c r="A295" s="21">
        <f t="shared" si="51"/>
        <v>294</v>
      </c>
      <c r="B295" s="22" t="s">
        <v>1399</v>
      </c>
      <c r="C295" s="22" t="s">
        <v>35</v>
      </c>
      <c r="D295" s="22" t="s">
        <v>36</v>
      </c>
      <c r="E295" s="22" t="s">
        <v>1400</v>
      </c>
      <c r="F295" s="22" t="s">
        <v>1399</v>
      </c>
      <c r="G295" s="22" t="s">
        <v>1399</v>
      </c>
      <c r="H295" s="22" t="s">
        <v>1399</v>
      </c>
      <c r="I295" s="22" t="s">
        <v>1399</v>
      </c>
      <c r="J295" s="22" t="s">
        <v>1399</v>
      </c>
      <c r="K295" s="22" t="s">
        <v>124</v>
      </c>
      <c r="L295" s="22" t="s">
        <v>1401</v>
      </c>
      <c r="M295" s="22" t="s">
        <v>1401</v>
      </c>
      <c r="N295" s="22" t="e">
        <f>INDEX(#REF!,MATCH($K295,#REF!,0))</f>
        <v>#REF!</v>
      </c>
      <c r="O295" s="21"/>
      <c r="P295" s="25" t="str">
        <f t="shared" si="52"/>
        <v>小学语文第3考场</v>
      </c>
      <c r="Q295" s="21"/>
      <c r="R295" s="21">
        <v>73</v>
      </c>
      <c r="S295" s="21" t="s">
        <v>200</v>
      </c>
      <c r="T295" s="32" t="str">
        <f t="shared" si="53"/>
        <v>小学语文</v>
      </c>
      <c r="U295" s="32" t="str">
        <f>IFERROR(VLOOKUP(复审!T295,#REF!,2,FALSE),"无此科目")</f>
        <v>无此科目</v>
      </c>
      <c r="V295" s="21" t="str">
        <f t="shared" si="54"/>
        <v>无此科目073</v>
      </c>
      <c r="W295" s="21">
        <f t="shared" si="48"/>
        <v>73</v>
      </c>
      <c r="X295" s="21">
        <f t="shared" si="49"/>
        <v>1</v>
      </c>
      <c r="Y295" s="21">
        <f t="shared" si="55"/>
        <v>1</v>
      </c>
      <c r="Z29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95" s="13" t="str">
        <f t="shared" si="50"/>
        <v/>
      </c>
      <c r="AB295" s="13" t="str">
        <f t="shared" si="56"/>
        <v>Y</v>
      </c>
      <c r="AC295" s="13" t="str">
        <f t="shared" si="57"/>
        <v/>
      </c>
      <c r="AD295" s="13">
        <f t="shared" si="58"/>
        <v>1</v>
      </c>
      <c r="AE295" s="13" t="e">
        <f>IF(AND(VLOOKUP($T295,#REF!,2,0)=0,S295=""),"“错误请确认”",IF(VLOOKUP($T295,#REF!,2,0)=0,S295,VLOOKUP($T295,#REF!,2,0)))</f>
        <v>#REF!</v>
      </c>
      <c r="AF295" s="13" t="s">
        <v>1402</v>
      </c>
      <c r="AG295" s="13" t="e">
        <f>IF(VLOOKUP(T295,#REF!,29,0)=0,VLOOKUP(T295,#REF!,23,0)&amp;RIGHT(S295,2),VLOOKUP(T295,#REF!,23,0)&amp;VLOOKUP(T295,#REF!,29,0))</f>
        <v>#REF!</v>
      </c>
      <c r="AH295" s="13" t="s">
        <v>124</v>
      </c>
      <c r="AI295" s="13" t="e">
        <f t="shared" si="59"/>
        <v>#REF!</v>
      </c>
    </row>
    <row r="296" ht="15" customHeight="1" spans="1:35">
      <c r="A296" s="21">
        <f t="shared" si="51"/>
        <v>295</v>
      </c>
      <c r="B296" s="22" t="s">
        <v>1403</v>
      </c>
      <c r="C296" s="22" t="s">
        <v>45</v>
      </c>
      <c r="D296" s="22" t="s">
        <v>36</v>
      </c>
      <c r="E296" s="22" t="s">
        <v>1404</v>
      </c>
      <c r="F296" s="22" t="s">
        <v>1403</v>
      </c>
      <c r="G296" s="22" t="s">
        <v>1403</v>
      </c>
      <c r="H296" s="22" t="s">
        <v>1403</v>
      </c>
      <c r="I296" s="22" t="s">
        <v>1403</v>
      </c>
      <c r="J296" s="22" t="s">
        <v>1403</v>
      </c>
      <c r="K296" s="22" t="s">
        <v>124</v>
      </c>
      <c r="L296" s="22" t="s">
        <v>1405</v>
      </c>
      <c r="M296" s="22" t="s">
        <v>1406</v>
      </c>
      <c r="N296" s="22" t="e">
        <f>INDEX(#REF!,MATCH($K296,#REF!,0))</f>
        <v>#REF!</v>
      </c>
      <c r="O296" s="21"/>
      <c r="P296" s="25" t="str">
        <f t="shared" si="52"/>
        <v>小学语文第10考场</v>
      </c>
      <c r="Q296" s="21"/>
      <c r="R296" s="21">
        <v>300</v>
      </c>
      <c r="S296" s="21" t="s">
        <v>181</v>
      </c>
      <c r="T296" s="32" t="str">
        <f t="shared" si="53"/>
        <v>小学语文</v>
      </c>
      <c r="U296" s="32" t="str">
        <f>IFERROR(VLOOKUP(复审!T296,#REF!,2,FALSE),"无此科目")</f>
        <v>无此科目</v>
      </c>
      <c r="V296" s="21" t="str">
        <f t="shared" si="54"/>
        <v>无此科目300</v>
      </c>
      <c r="W296" s="21">
        <f t="shared" si="48"/>
        <v>300</v>
      </c>
      <c r="X296" s="21">
        <f t="shared" si="49"/>
        <v>1</v>
      </c>
      <c r="Y296" s="21">
        <f t="shared" si="55"/>
        <v>1</v>
      </c>
      <c r="Z29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96" s="13" t="str">
        <f t="shared" si="50"/>
        <v/>
      </c>
      <c r="AB296" s="13" t="str">
        <f t="shared" si="56"/>
        <v>Y</v>
      </c>
      <c r="AC296" s="13" t="str">
        <f t="shared" si="57"/>
        <v/>
      </c>
      <c r="AD296" s="13">
        <f t="shared" si="58"/>
        <v>1</v>
      </c>
      <c r="AE296" s="13" t="e">
        <f>IF(AND(VLOOKUP($T296,#REF!,2,0)=0,S296=""),"“错误请确认”",IF(VLOOKUP($T296,#REF!,2,0)=0,S296,VLOOKUP($T296,#REF!,2,0)))</f>
        <v>#REF!</v>
      </c>
      <c r="AF296" s="13" t="s">
        <v>1407</v>
      </c>
      <c r="AG296" s="13" t="e">
        <f>IF(VLOOKUP(T296,#REF!,29,0)=0,VLOOKUP(T296,#REF!,23,0)&amp;RIGHT(S296,2),VLOOKUP(T296,#REF!,23,0)&amp;VLOOKUP(T296,#REF!,29,0))</f>
        <v>#REF!</v>
      </c>
      <c r="AH296" s="13" t="s">
        <v>61</v>
      </c>
      <c r="AI296" s="13" t="e">
        <f t="shared" si="59"/>
        <v>#REF!</v>
      </c>
    </row>
    <row r="297" ht="15" customHeight="1" spans="1:35">
      <c r="A297" s="21">
        <f t="shared" si="51"/>
        <v>296</v>
      </c>
      <c r="B297" s="22" t="s">
        <v>1408</v>
      </c>
      <c r="C297" s="22" t="s">
        <v>45</v>
      </c>
      <c r="D297" s="22" t="s">
        <v>36</v>
      </c>
      <c r="E297" s="22" t="s">
        <v>1409</v>
      </c>
      <c r="F297" s="22" t="s">
        <v>1408</v>
      </c>
      <c r="G297" s="22" t="s">
        <v>1408</v>
      </c>
      <c r="H297" s="22" t="s">
        <v>1408</v>
      </c>
      <c r="I297" s="22" t="s">
        <v>1408</v>
      </c>
      <c r="J297" s="22" t="s">
        <v>1408</v>
      </c>
      <c r="K297" s="22" t="s">
        <v>124</v>
      </c>
      <c r="L297" s="22" t="s">
        <v>1410</v>
      </c>
      <c r="M297" s="22" t="s">
        <v>1411</v>
      </c>
      <c r="N297" s="22" t="e">
        <f>INDEX(#REF!,MATCH($K297,#REF!,0))</f>
        <v>#REF!</v>
      </c>
      <c r="O297" s="21"/>
      <c r="P297" s="25" t="str">
        <f t="shared" si="52"/>
        <v/>
      </c>
      <c r="Q297" s="21"/>
      <c r="R297" s="21"/>
      <c r="S297" s="21"/>
      <c r="T297" s="32" t="str">
        <f t="shared" si="53"/>
        <v>小学语文</v>
      </c>
      <c r="U297" s="32" t="str">
        <f>IFERROR(VLOOKUP(复审!T297,#REF!,2,FALSE),"无此科目")</f>
        <v>无此科目</v>
      </c>
      <c r="V297" s="21" t="str">
        <f t="shared" si="54"/>
        <v/>
      </c>
      <c r="W297" s="21">
        <f t="shared" si="48"/>
        <v>0</v>
      </c>
      <c r="X297" s="21">
        <f t="shared" si="49"/>
        <v>1</v>
      </c>
      <c r="Y297" s="21" t="str">
        <f t="shared" si="55"/>
        <v/>
      </c>
      <c r="Z29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97" s="13" t="str">
        <f t="shared" si="50"/>
        <v/>
      </c>
      <c r="AB297" s="13" t="str">
        <f t="shared" si="56"/>
        <v>N</v>
      </c>
      <c r="AC297" s="13">
        <f t="shared" si="57"/>
        <v>194</v>
      </c>
      <c r="AD297" s="13" t="str">
        <f t="shared" si="58"/>
        <v/>
      </c>
      <c r="AE297" s="13" t="e">
        <f>IF(AND(VLOOKUP($T297,#REF!,2,0)=0,S297=""),"“错误请确认”",IF(VLOOKUP($T297,#REF!,2,0)=0,S297,VLOOKUP($T297,#REF!,2,0)))</f>
        <v>#REF!</v>
      </c>
      <c r="AF297" s="13" t="s">
        <v>1412</v>
      </c>
      <c r="AG297" s="13" t="e">
        <f>IF(VLOOKUP(T297,#REF!,29,0)=0,VLOOKUP(T297,#REF!,23,0)&amp;RIGHT(S297,2),VLOOKUP(T297,#REF!,23,0)&amp;VLOOKUP(T297,#REF!,29,0))</f>
        <v>#REF!</v>
      </c>
      <c r="AH297" s="13" t="s">
        <v>50</v>
      </c>
      <c r="AI297" s="13" t="e">
        <f t="shared" si="59"/>
        <v>#REF!</v>
      </c>
    </row>
    <row r="298" ht="15" customHeight="1" spans="1:35">
      <c r="A298" s="21">
        <f t="shared" si="51"/>
        <v>297</v>
      </c>
      <c r="B298" s="22" t="s">
        <v>1413</v>
      </c>
      <c r="C298" s="22" t="s">
        <v>45</v>
      </c>
      <c r="D298" s="22" t="s">
        <v>36</v>
      </c>
      <c r="E298" s="22" t="s">
        <v>1414</v>
      </c>
      <c r="F298" s="22" t="s">
        <v>1413</v>
      </c>
      <c r="G298" s="22" t="s">
        <v>1413</v>
      </c>
      <c r="H298" s="22" t="s">
        <v>1413</v>
      </c>
      <c r="I298" s="22" t="s">
        <v>1413</v>
      </c>
      <c r="J298" s="22" t="s">
        <v>1413</v>
      </c>
      <c r="K298" s="22" t="s">
        <v>124</v>
      </c>
      <c r="L298" s="22" t="s">
        <v>1415</v>
      </c>
      <c r="M298" s="22" t="s">
        <v>1415</v>
      </c>
      <c r="N298" s="22" t="e">
        <f>INDEX(#REF!,MATCH($K298,#REF!,0))</f>
        <v>#REF!</v>
      </c>
      <c r="O298" s="21"/>
      <c r="P298" s="25" t="str">
        <f t="shared" si="52"/>
        <v/>
      </c>
      <c r="Q298" s="21"/>
      <c r="R298" s="21"/>
      <c r="S298" s="21"/>
      <c r="T298" s="32" t="str">
        <f t="shared" si="53"/>
        <v>小学语文</v>
      </c>
      <c r="U298" s="32" t="str">
        <f>IFERROR(VLOOKUP(复审!T298,#REF!,2,FALSE),"无此科目")</f>
        <v>无此科目</v>
      </c>
      <c r="V298" s="21" t="str">
        <f t="shared" si="54"/>
        <v/>
      </c>
      <c r="W298" s="21">
        <f t="shared" si="48"/>
        <v>0</v>
      </c>
      <c r="X298" s="21">
        <f t="shared" si="49"/>
        <v>1</v>
      </c>
      <c r="Y298" s="21" t="str">
        <f t="shared" si="55"/>
        <v/>
      </c>
      <c r="Z29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98" s="13" t="str">
        <f t="shared" si="50"/>
        <v/>
      </c>
      <c r="AB298" s="13" t="str">
        <f t="shared" si="56"/>
        <v>N</v>
      </c>
      <c r="AC298" s="13">
        <f t="shared" si="57"/>
        <v>195</v>
      </c>
      <c r="AD298" s="13" t="str">
        <f t="shared" si="58"/>
        <v/>
      </c>
      <c r="AE298" s="13" t="e">
        <f>IF(AND(VLOOKUP($T298,#REF!,2,0)=0,S298=""),"“错误请确认”",IF(VLOOKUP($T298,#REF!,2,0)=0,S298,VLOOKUP($T298,#REF!,2,0)))</f>
        <v>#REF!</v>
      </c>
      <c r="AF298" s="13" t="s">
        <v>1416</v>
      </c>
      <c r="AG298" s="13" t="e">
        <f>IF(VLOOKUP(T298,#REF!,29,0)=0,VLOOKUP(T298,#REF!,23,0)&amp;RIGHT(S298,2),VLOOKUP(T298,#REF!,23,0)&amp;VLOOKUP(T298,#REF!,29,0))</f>
        <v>#REF!</v>
      </c>
      <c r="AH298" s="13" t="s">
        <v>50</v>
      </c>
      <c r="AI298" s="13" t="e">
        <f t="shared" si="59"/>
        <v>#REF!</v>
      </c>
    </row>
    <row r="299" ht="15" customHeight="1" spans="1:35">
      <c r="A299" s="21">
        <f t="shared" si="51"/>
        <v>298</v>
      </c>
      <c r="B299" s="22" t="s">
        <v>1417</v>
      </c>
      <c r="C299" s="22" t="s">
        <v>45</v>
      </c>
      <c r="D299" s="22" t="s">
        <v>36</v>
      </c>
      <c r="E299" s="22" t="s">
        <v>1418</v>
      </c>
      <c r="F299" s="22" t="s">
        <v>1417</v>
      </c>
      <c r="G299" s="22" t="s">
        <v>1417</v>
      </c>
      <c r="H299" s="22" t="s">
        <v>1417</v>
      </c>
      <c r="I299" s="22" t="s">
        <v>1417</v>
      </c>
      <c r="J299" s="22" t="s">
        <v>1417</v>
      </c>
      <c r="K299" s="22" t="s">
        <v>124</v>
      </c>
      <c r="L299" s="22" t="s">
        <v>1419</v>
      </c>
      <c r="M299" s="22" t="s">
        <v>1420</v>
      </c>
      <c r="N299" s="22" t="e">
        <f>INDEX(#REF!,MATCH($K299,#REF!,0))</f>
        <v>#REF!</v>
      </c>
      <c r="O299" s="21"/>
      <c r="P299" s="25" t="str">
        <f t="shared" si="52"/>
        <v/>
      </c>
      <c r="Q299" s="21"/>
      <c r="R299" s="21"/>
      <c r="S299" s="21"/>
      <c r="T299" s="32" t="str">
        <f t="shared" si="53"/>
        <v>小学语文</v>
      </c>
      <c r="U299" s="32" t="str">
        <f>IFERROR(VLOOKUP(复审!T299,#REF!,2,FALSE),"无此科目")</f>
        <v>无此科目</v>
      </c>
      <c r="V299" s="21" t="str">
        <f t="shared" si="54"/>
        <v/>
      </c>
      <c r="W299" s="21">
        <f t="shared" si="48"/>
        <v>0</v>
      </c>
      <c r="X299" s="21">
        <f t="shared" si="49"/>
        <v>1</v>
      </c>
      <c r="Y299" s="21" t="str">
        <f t="shared" si="55"/>
        <v/>
      </c>
      <c r="Z29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299" s="13" t="str">
        <f t="shared" si="50"/>
        <v/>
      </c>
      <c r="AB299" s="13" t="str">
        <f t="shared" si="56"/>
        <v>N</v>
      </c>
      <c r="AC299" s="13">
        <f t="shared" si="57"/>
        <v>196</v>
      </c>
      <c r="AD299" s="13" t="str">
        <f t="shared" si="58"/>
        <v/>
      </c>
      <c r="AE299" s="13" t="e">
        <f>IF(AND(VLOOKUP($T299,#REF!,2,0)=0,S299=""),"“错误请确认”",IF(VLOOKUP($T299,#REF!,2,0)=0,S299,VLOOKUP($T299,#REF!,2,0)))</f>
        <v>#REF!</v>
      </c>
      <c r="AF299" s="13" t="s">
        <v>1421</v>
      </c>
      <c r="AG299" s="13" t="e">
        <f>IF(VLOOKUP(T299,#REF!,29,0)=0,VLOOKUP(T299,#REF!,23,0)&amp;RIGHT(S299,2),VLOOKUP(T299,#REF!,23,0)&amp;VLOOKUP(T299,#REF!,29,0))</f>
        <v>#REF!</v>
      </c>
      <c r="AH299" s="13" t="s">
        <v>50</v>
      </c>
      <c r="AI299" s="13" t="e">
        <f t="shared" si="59"/>
        <v>#REF!</v>
      </c>
    </row>
    <row r="300" ht="15" customHeight="1" spans="1:35">
      <c r="A300" s="21">
        <f t="shared" si="51"/>
        <v>299</v>
      </c>
      <c r="B300" s="22" t="s">
        <v>1422</v>
      </c>
      <c r="C300" s="22" t="s">
        <v>45</v>
      </c>
      <c r="D300" s="22" t="s">
        <v>36</v>
      </c>
      <c r="E300" s="22" t="s">
        <v>1423</v>
      </c>
      <c r="F300" s="22" t="s">
        <v>1422</v>
      </c>
      <c r="G300" s="22" t="s">
        <v>1422</v>
      </c>
      <c r="H300" s="22" t="s">
        <v>1422</v>
      </c>
      <c r="I300" s="22" t="s">
        <v>1422</v>
      </c>
      <c r="J300" s="22" t="s">
        <v>1422</v>
      </c>
      <c r="K300" s="22" t="s">
        <v>124</v>
      </c>
      <c r="L300" s="22" t="s">
        <v>1424</v>
      </c>
      <c r="M300" s="22" t="s">
        <v>1424</v>
      </c>
      <c r="N300" s="22" t="e">
        <f>INDEX(#REF!,MATCH($K300,#REF!,0))</f>
        <v>#REF!</v>
      </c>
      <c r="O300" s="21"/>
      <c r="P300" s="25" t="str">
        <f t="shared" si="52"/>
        <v>小学语文第12考场</v>
      </c>
      <c r="Q300" s="21"/>
      <c r="R300" s="21">
        <v>340</v>
      </c>
      <c r="S300" s="21" t="s">
        <v>150</v>
      </c>
      <c r="T300" s="32" t="str">
        <f t="shared" si="53"/>
        <v>小学语文</v>
      </c>
      <c r="U300" s="32" t="str">
        <f>IFERROR(VLOOKUP(复审!T300,#REF!,2,FALSE),"无此科目")</f>
        <v>无此科目</v>
      </c>
      <c r="V300" s="21" t="str">
        <f t="shared" si="54"/>
        <v>无此科目340</v>
      </c>
      <c r="W300" s="21">
        <f t="shared" si="48"/>
        <v>340</v>
      </c>
      <c r="X300" s="21">
        <f t="shared" si="49"/>
        <v>1</v>
      </c>
      <c r="Y300" s="21">
        <f t="shared" si="55"/>
        <v>1</v>
      </c>
      <c r="Z30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00" s="13" t="str">
        <f t="shared" si="50"/>
        <v/>
      </c>
      <c r="AB300" s="13" t="str">
        <f t="shared" si="56"/>
        <v>Y</v>
      </c>
      <c r="AC300" s="13" t="str">
        <f t="shared" si="57"/>
        <v/>
      </c>
      <c r="AD300" s="13">
        <f t="shared" si="58"/>
        <v>1</v>
      </c>
      <c r="AE300" s="13" t="e">
        <f>IF(AND(VLOOKUP($T300,#REF!,2,0)=0,S300=""),"“错误请确认”",IF(VLOOKUP($T300,#REF!,2,0)=0,S300,VLOOKUP($T300,#REF!,2,0)))</f>
        <v>#REF!</v>
      </c>
      <c r="AF300" s="13" t="s">
        <v>1425</v>
      </c>
      <c r="AG300" s="13" t="e">
        <f>IF(VLOOKUP(T300,#REF!,29,0)=0,VLOOKUP(T300,#REF!,23,0)&amp;RIGHT(S300,2),VLOOKUP(T300,#REF!,23,0)&amp;VLOOKUP(T300,#REF!,29,0))</f>
        <v>#REF!</v>
      </c>
      <c r="AH300" s="13" t="s">
        <v>124</v>
      </c>
      <c r="AI300" s="13" t="e">
        <f t="shared" si="59"/>
        <v>#REF!</v>
      </c>
    </row>
    <row r="301" ht="15" customHeight="1" spans="1:35">
      <c r="A301" s="21">
        <f t="shared" si="51"/>
        <v>300</v>
      </c>
      <c r="B301" s="22" t="s">
        <v>1426</v>
      </c>
      <c r="C301" s="22" t="s">
        <v>45</v>
      </c>
      <c r="D301" s="22" t="s">
        <v>36</v>
      </c>
      <c r="E301" s="22" t="s">
        <v>1427</v>
      </c>
      <c r="F301" s="22" t="s">
        <v>1426</v>
      </c>
      <c r="G301" s="22" t="s">
        <v>1426</v>
      </c>
      <c r="H301" s="22" t="s">
        <v>1426</v>
      </c>
      <c r="I301" s="22" t="s">
        <v>1426</v>
      </c>
      <c r="J301" s="22" t="s">
        <v>1426</v>
      </c>
      <c r="K301" s="22" t="s">
        <v>124</v>
      </c>
      <c r="L301" s="22" t="s">
        <v>1428</v>
      </c>
      <c r="M301" s="22" t="s">
        <v>1428</v>
      </c>
      <c r="N301" s="22" t="e">
        <f>INDEX(#REF!,MATCH($K301,#REF!,0))</f>
        <v>#REF!</v>
      </c>
      <c r="O301" s="21"/>
      <c r="P301" s="25" t="str">
        <f t="shared" si="52"/>
        <v/>
      </c>
      <c r="Q301" s="21"/>
      <c r="R301" s="21"/>
      <c r="S301" s="21"/>
      <c r="T301" s="32" t="str">
        <f t="shared" si="53"/>
        <v>小学语文</v>
      </c>
      <c r="U301" s="32" t="str">
        <f>IFERROR(VLOOKUP(复审!T301,#REF!,2,FALSE),"无此科目")</f>
        <v>无此科目</v>
      </c>
      <c r="V301" s="21" t="str">
        <f t="shared" si="54"/>
        <v/>
      </c>
      <c r="W301" s="21">
        <f t="shared" si="48"/>
        <v>0</v>
      </c>
      <c r="X301" s="21">
        <f t="shared" si="49"/>
        <v>1</v>
      </c>
      <c r="Y301" s="21" t="str">
        <f t="shared" si="55"/>
        <v/>
      </c>
      <c r="Z30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01" s="13" t="str">
        <f t="shared" si="50"/>
        <v/>
      </c>
      <c r="AB301" s="13" t="str">
        <f t="shared" si="56"/>
        <v>N</v>
      </c>
      <c r="AC301" s="13">
        <f t="shared" si="57"/>
        <v>197</v>
      </c>
      <c r="AD301" s="13" t="str">
        <f t="shared" si="58"/>
        <v/>
      </c>
      <c r="AE301" s="13" t="e">
        <f>IF(AND(VLOOKUP($T301,#REF!,2,0)=0,S301=""),"“错误请确认”",IF(VLOOKUP($T301,#REF!,2,0)=0,S301,VLOOKUP($T301,#REF!,2,0)))</f>
        <v>#REF!</v>
      </c>
      <c r="AF301" s="13" t="s">
        <v>1429</v>
      </c>
      <c r="AG301" s="13" t="e">
        <f>IF(VLOOKUP(T301,#REF!,29,0)=0,VLOOKUP(T301,#REF!,23,0)&amp;RIGHT(S301,2),VLOOKUP(T301,#REF!,23,0)&amp;VLOOKUP(T301,#REF!,29,0))</f>
        <v>#REF!</v>
      </c>
      <c r="AH301" s="13" t="s">
        <v>50</v>
      </c>
      <c r="AI301" s="13" t="e">
        <f t="shared" si="59"/>
        <v>#REF!</v>
      </c>
    </row>
    <row r="302" ht="15" customHeight="1" spans="1:35">
      <c r="A302" s="21">
        <f t="shared" si="51"/>
        <v>301</v>
      </c>
      <c r="B302" s="22" t="s">
        <v>1430</v>
      </c>
      <c r="C302" s="22" t="s">
        <v>45</v>
      </c>
      <c r="D302" s="22" t="s">
        <v>36</v>
      </c>
      <c r="E302" s="22" t="s">
        <v>1431</v>
      </c>
      <c r="F302" s="22" t="s">
        <v>1430</v>
      </c>
      <c r="G302" s="22" t="s">
        <v>1430</v>
      </c>
      <c r="H302" s="22" t="s">
        <v>1430</v>
      </c>
      <c r="I302" s="22" t="s">
        <v>1430</v>
      </c>
      <c r="J302" s="22" t="s">
        <v>1430</v>
      </c>
      <c r="K302" s="22" t="s">
        <v>124</v>
      </c>
      <c r="L302" s="22" t="s">
        <v>1432</v>
      </c>
      <c r="M302" s="22" t="s">
        <v>1432</v>
      </c>
      <c r="N302" s="22" t="e">
        <f>INDEX(#REF!,MATCH($K302,#REF!,0))</f>
        <v>#REF!</v>
      </c>
      <c r="O302" s="21"/>
      <c r="P302" s="25" t="str">
        <f t="shared" si="52"/>
        <v/>
      </c>
      <c r="Q302" s="21"/>
      <c r="R302" s="21"/>
      <c r="S302" s="21"/>
      <c r="T302" s="32" t="str">
        <f t="shared" si="53"/>
        <v>小学语文</v>
      </c>
      <c r="U302" s="32" t="str">
        <f>IFERROR(VLOOKUP(复审!T302,#REF!,2,FALSE),"无此科目")</f>
        <v>无此科目</v>
      </c>
      <c r="V302" s="21" t="str">
        <f t="shared" si="54"/>
        <v/>
      </c>
      <c r="W302" s="21">
        <f t="shared" si="48"/>
        <v>0</v>
      </c>
      <c r="X302" s="21">
        <f t="shared" si="49"/>
        <v>1</v>
      </c>
      <c r="Y302" s="21" t="str">
        <f t="shared" si="55"/>
        <v/>
      </c>
      <c r="Z30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02" s="13" t="str">
        <f t="shared" si="50"/>
        <v/>
      </c>
      <c r="AB302" s="13" t="str">
        <f t="shared" si="56"/>
        <v>N</v>
      </c>
      <c r="AC302" s="13">
        <f t="shared" si="57"/>
        <v>198</v>
      </c>
      <c r="AD302" s="13" t="str">
        <f t="shared" si="58"/>
        <v/>
      </c>
      <c r="AE302" s="13" t="e">
        <f>IF(AND(VLOOKUP($T302,#REF!,2,0)=0,S302=""),"“错误请确认”",IF(VLOOKUP($T302,#REF!,2,0)=0,S302,VLOOKUP($T302,#REF!,2,0)))</f>
        <v>#REF!</v>
      </c>
      <c r="AF302" s="13" t="s">
        <v>1433</v>
      </c>
      <c r="AG302" s="13" t="e">
        <f>IF(VLOOKUP(T302,#REF!,29,0)=0,VLOOKUP(T302,#REF!,23,0)&amp;RIGHT(S302,2),VLOOKUP(T302,#REF!,23,0)&amp;VLOOKUP(T302,#REF!,29,0))</f>
        <v>#REF!</v>
      </c>
      <c r="AH302" s="13" t="s">
        <v>50</v>
      </c>
      <c r="AI302" s="13" t="e">
        <f t="shared" si="59"/>
        <v>#REF!</v>
      </c>
    </row>
    <row r="303" ht="15" customHeight="1" spans="1:35">
      <c r="A303" s="21">
        <f t="shared" si="51"/>
        <v>302</v>
      </c>
      <c r="B303" s="22" t="s">
        <v>1434</v>
      </c>
      <c r="C303" s="22" t="s">
        <v>45</v>
      </c>
      <c r="D303" s="22" t="s">
        <v>36</v>
      </c>
      <c r="E303" s="22" t="s">
        <v>1435</v>
      </c>
      <c r="F303" s="22" t="s">
        <v>1434</v>
      </c>
      <c r="G303" s="22" t="s">
        <v>1434</v>
      </c>
      <c r="H303" s="22" t="s">
        <v>1434</v>
      </c>
      <c r="I303" s="22" t="s">
        <v>1434</v>
      </c>
      <c r="J303" s="22" t="s">
        <v>1434</v>
      </c>
      <c r="K303" s="22" t="s">
        <v>124</v>
      </c>
      <c r="L303" s="22" t="s">
        <v>1436</v>
      </c>
      <c r="M303" s="22" t="s">
        <v>1436</v>
      </c>
      <c r="N303" s="22" t="e">
        <f>INDEX(#REF!,MATCH($K303,#REF!,0))</f>
        <v>#REF!</v>
      </c>
      <c r="O303" s="21"/>
      <c r="P303" s="25" t="str">
        <f t="shared" si="52"/>
        <v/>
      </c>
      <c r="Q303" s="21"/>
      <c r="R303" s="21"/>
      <c r="S303" s="21"/>
      <c r="T303" s="32" t="str">
        <f t="shared" si="53"/>
        <v>小学语文</v>
      </c>
      <c r="U303" s="32" t="str">
        <f>IFERROR(VLOOKUP(复审!T303,#REF!,2,FALSE),"无此科目")</f>
        <v>无此科目</v>
      </c>
      <c r="V303" s="21" t="str">
        <f t="shared" si="54"/>
        <v/>
      </c>
      <c r="W303" s="21">
        <f t="shared" si="48"/>
        <v>0</v>
      </c>
      <c r="X303" s="21">
        <f t="shared" si="49"/>
        <v>1</v>
      </c>
      <c r="Y303" s="21" t="str">
        <f t="shared" si="55"/>
        <v/>
      </c>
      <c r="Z30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03" s="13" t="str">
        <f t="shared" si="50"/>
        <v/>
      </c>
      <c r="AB303" s="13" t="str">
        <f t="shared" si="56"/>
        <v>N</v>
      </c>
      <c r="AC303" s="13">
        <f t="shared" si="57"/>
        <v>199</v>
      </c>
      <c r="AD303" s="13" t="str">
        <f t="shared" si="58"/>
        <v/>
      </c>
      <c r="AE303" s="13" t="e">
        <f>IF(AND(VLOOKUP($T303,#REF!,2,0)=0,S303=""),"“错误请确认”",IF(VLOOKUP($T303,#REF!,2,0)=0,S303,VLOOKUP($T303,#REF!,2,0)))</f>
        <v>#REF!</v>
      </c>
      <c r="AF303" s="13" t="s">
        <v>1437</v>
      </c>
      <c r="AG303" s="13" t="e">
        <f>IF(VLOOKUP(T303,#REF!,29,0)=0,VLOOKUP(T303,#REF!,23,0)&amp;RIGHT(S303,2),VLOOKUP(T303,#REF!,23,0)&amp;VLOOKUP(T303,#REF!,29,0))</f>
        <v>#REF!</v>
      </c>
      <c r="AH303" s="13" t="s">
        <v>50</v>
      </c>
      <c r="AI303" s="13" t="e">
        <f t="shared" si="59"/>
        <v>#REF!</v>
      </c>
    </row>
    <row r="304" ht="15" customHeight="1" spans="1:35">
      <c r="A304" s="21">
        <f t="shared" si="51"/>
        <v>303</v>
      </c>
      <c r="B304" s="22" t="s">
        <v>1438</v>
      </c>
      <c r="C304" s="22" t="s">
        <v>45</v>
      </c>
      <c r="D304" s="22" t="s">
        <v>36</v>
      </c>
      <c r="E304" s="22" t="s">
        <v>1439</v>
      </c>
      <c r="F304" s="22" t="s">
        <v>1438</v>
      </c>
      <c r="G304" s="22" t="s">
        <v>1438</v>
      </c>
      <c r="H304" s="22" t="s">
        <v>1438</v>
      </c>
      <c r="I304" s="22" t="s">
        <v>1438</v>
      </c>
      <c r="J304" s="22" t="s">
        <v>1438</v>
      </c>
      <c r="K304" s="22" t="s">
        <v>124</v>
      </c>
      <c r="L304" s="22" t="s">
        <v>1440</v>
      </c>
      <c r="M304" s="22" t="s">
        <v>1440</v>
      </c>
      <c r="N304" s="22" t="e">
        <f>INDEX(#REF!,MATCH($K304,#REF!,0))</f>
        <v>#REF!</v>
      </c>
      <c r="O304" s="21"/>
      <c r="P304" s="25" t="str">
        <f t="shared" si="52"/>
        <v>小学语文第8考场</v>
      </c>
      <c r="Q304" s="21"/>
      <c r="R304" s="21">
        <v>219</v>
      </c>
      <c r="S304" s="21" t="s">
        <v>175</v>
      </c>
      <c r="T304" s="32" t="str">
        <f t="shared" si="53"/>
        <v>小学语文</v>
      </c>
      <c r="U304" s="32" t="str">
        <f>IFERROR(VLOOKUP(复审!T304,#REF!,2,FALSE),"无此科目")</f>
        <v>无此科目</v>
      </c>
      <c r="V304" s="21" t="str">
        <f t="shared" si="54"/>
        <v>无此科目219</v>
      </c>
      <c r="W304" s="21">
        <f t="shared" si="48"/>
        <v>219</v>
      </c>
      <c r="X304" s="21">
        <f t="shared" si="49"/>
        <v>1</v>
      </c>
      <c r="Y304" s="21">
        <f t="shared" si="55"/>
        <v>1</v>
      </c>
      <c r="Z30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04" s="13" t="str">
        <f t="shared" si="50"/>
        <v/>
      </c>
      <c r="AB304" s="13" t="str">
        <f t="shared" si="56"/>
        <v>Y</v>
      </c>
      <c r="AC304" s="13" t="str">
        <f t="shared" si="57"/>
        <v/>
      </c>
      <c r="AD304" s="13">
        <f t="shared" si="58"/>
        <v>1</v>
      </c>
      <c r="AE304" s="13" t="e">
        <f>IF(AND(VLOOKUP($T304,#REF!,2,0)=0,S304=""),"“错误请确认”",IF(VLOOKUP($T304,#REF!,2,0)=0,S304,VLOOKUP($T304,#REF!,2,0)))</f>
        <v>#REF!</v>
      </c>
      <c r="AF304" s="13" t="s">
        <v>1441</v>
      </c>
      <c r="AG304" s="13" t="e">
        <f>IF(VLOOKUP(T304,#REF!,29,0)=0,VLOOKUP(T304,#REF!,23,0)&amp;RIGHT(S304,2),VLOOKUP(T304,#REF!,23,0)&amp;VLOOKUP(T304,#REF!,29,0))</f>
        <v>#REF!</v>
      </c>
      <c r="AH304" s="13" t="s">
        <v>124</v>
      </c>
      <c r="AI304" s="13" t="e">
        <f t="shared" si="59"/>
        <v>#REF!</v>
      </c>
    </row>
    <row r="305" ht="15" customHeight="1" spans="1:35">
      <c r="A305" s="21">
        <f t="shared" si="51"/>
        <v>304</v>
      </c>
      <c r="B305" s="22" t="s">
        <v>1442</v>
      </c>
      <c r="C305" s="22" t="s">
        <v>45</v>
      </c>
      <c r="D305" s="22" t="s">
        <v>36</v>
      </c>
      <c r="E305" s="22" t="s">
        <v>1443</v>
      </c>
      <c r="F305" s="22" t="s">
        <v>1442</v>
      </c>
      <c r="G305" s="22" t="s">
        <v>1442</v>
      </c>
      <c r="H305" s="22" t="s">
        <v>1442</v>
      </c>
      <c r="I305" s="22" t="s">
        <v>1442</v>
      </c>
      <c r="J305" s="22" t="s">
        <v>1442</v>
      </c>
      <c r="K305" s="22" t="s">
        <v>124</v>
      </c>
      <c r="L305" s="22" t="s">
        <v>1444</v>
      </c>
      <c r="M305" s="22" t="s">
        <v>1444</v>
      </c>
      <c r="N305" s="22" t="e">
        <f>INDEX(#REF!,MATCH($K305,#REF!,0))</f>
        <v>#REF!</v>
      </c>
      <c r="O305" s="21"/>
      <c r="P305" s="25" t="str">
        <f t="shared" si="52"/>
        <v/>
      </c>
      <c r="Q305" s="21"/>
      <c r="R305" s="21"/>
      <c r="S305" s="21"/>
      <c r="T305" s="32" t="str">
        <f t="shared" si="53"/>
        <v>小学语文</v>
      </c>
      <c r="U305" s="32" t="str">
        <f>IFERROR(VLOOKUP(复审!T305,#REF!,2,FALSE),"无此科目")</f>
        <v>无此科目</v>
      </c>
      <c r="V305" s="21" t="str">
        <f t="shared" si="54"/>
        <v/>
      </c>
      <c r="W305" s="21">
        <f t="shared" si="48"/>
        <v>0</v>
      </c>
      <c r="X305" s="21">
        <f t="shared" si="49"/>
        <v>1</v>
      </c>
      <c r="Y305" s="21" t="str">
        <f t="shared" si="55"/>
        <v/>
      </c>
      <c r="Z30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05" s="13" t="str">
        <f t="shared" si="50"/>
        <v/>
      </c>
      <c r="AB305" s="13" t="str">
        <f t="shared" si="56"/>
        <v>N</v>
      </c>
      <c r="AC305" s="13">
        <f t="shared" si="57"/>
        <v>200</v>
      </c>
      <c r="AD305" s="13" t="str">
        <f t="shared" si="58"/>
        <v/>
      </c>
      <c r="AE305" s="13" t="e">
        <f>IF(AND(VLOOKUP($T305,#REF!,2,0)=0,S305=""),"“错误请确认”",IF(VLOOKUP($T305,#REF!,2,0)=0,S305,VLOOKUP($T305,#REF!,2,0)))</f>
        <v>#REF!</v>
      </c>
      <c r="AF305" s="13" t="s">
        <v>1445</v>
      </c>
      <c r="AG305" s="13" t="e">
        <f>IF(VLOOKUP(T305,#REF!,29,0)=0,VLOOKUP(T305,#REF!,23,0)&amp;RIGHT(S305,2),VLOOKUP(T305,#REF!,23,0)&amp;VLOOKUP(T305,#REF!,29,0))</f>
        <v>#REF!</v>
      </c>
      <c r="AH305" s="13" t="s">
        <v>50</v>
      </c>
      <c r="AI305" s="13" t="e">
        <f t="shared" si="59"/>
        <v>#REF!</v>
      </c>
    </row>
    <row r="306" ht="15" customHeight="1" spans="1:35">
      <c r="A306" s="21">
        <f t="shared" si="51"/>
        <v>305</v>
      </c>
      <c r="B306" s="22" t="s">
        <v>1446</v>
      </c>
      <c r="C306" s="22" t="s">
        <v>45</v>
      </c>
      <c r="D306" s="22" t="s">
        <v>36</v>
      </c>
      <c r="E306" s="22" t="s">
        <v>1447</v>
      </c>
      <c r="F306" s="22" t="s">
        <v>1446</v>
      </c>
      <c r="G306" s="22" t="s">
        <v>1446</v>
      </c>
      <c r="H306" s="22" t="s">
        <v>1446</v>
      </c>
      <c r="I306" s="22" t="s">
        <v>1446</v>
      </c>
      <c r="J306" s="22" t="s">
        <v>1446</v>
      </c>
      <c r="K306" s="22" t="s">
        <v>124</v>
      </c>
      <c r="L306" s="22" t="s">
        <v>1448</v>
      </c>
      <c r="M306" s="22" t="s">
        <v>91</v>
      </c>
      <c r="N306" s="22" t="e">
        <f>INDEX(#REF!,MATCH($K306,#REF!,0))</f>
        <v>#REF!</v>
      </c>
      <c r="O306" s="21"/>
      <c r="P306" s="25" t="str">
        <f t="shared" si="52"/>
        <v/>
      </c>
      <c r="Q306" s="21"/>
      <c r="R306" s="21"/>
      <c r="S306" s="21"/>
      <c r="T306" s="32" t="str">
        <f t="shared" si="53"/>
        <v>小学语文</v>
      </c>
      <c r="U306" s="32" t="str">
        <f>IFERROR(VLOOKUP(复审!T306,#REF!,2,FALSE),"无此科目")</f>
        <v>无此科目</v>
      </c>
      <c r="V306" s="21" t="str">
        <f t="shared" si="54"/>
        <v/>
      </c>
      <c r="W306" s="21">
        <f t="shared" si="48"/>
        <v>0</v>
      </c>
      <c r="X306" s="21">
        <f t="shared" si="49"/>
        <v>1</v>
      </c>
      <c r="Y306" s="21" t="str">
        <f t="shared" si="55"/>
        <v/>
      </c>
      <c r="Z30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06" s="13" t="str">
        <f t="shared" si="50"/>
        <v/>
      </c>
      <c r="AB306" s="13" t="str">
        <f t="shared" si="56"/>
        <v>N</v>
      </c>
      <c r="AC306" s="13">
        <f t="shared" si="57"/>
        <v>201</v>
      </c>
      <c r="AD306" s="13" t="str">
        <f t="shared" si="58"/>
        <v/>
      </c>
      <c r="AE306" s="13" t="e">
        <f>IF(AND(VLOOKUP($T306,#REF!,2,0)=0,S306=""),"“错误请确认”",IF(VLOOKUP($T306,#REF!,2,0)=0,S306,VLOOKUP($T306,#REF!,2,0)))</f>
        <v>#REF!</v>
      </c>
      <c r="AF306" s="13" t="s">
        <v>1449</v>
      </c>
      <c r="AG306" s="13" t="e">
        <f>IF(VLOOKUP(T306,#REF!,29,0)=0,VLOOKUP(T306,#REF!,23,0)&amp;RIGHT(S306,2),VLOOKUP(T306,#REF!,23,0)&amp;VLOOKUP(T306,#REF!,29,0))</f>
        <v>#REF!</v>
      </c>
      <c r="AH306" s="13" t="s">
        <v>50</v>
      </c>
      <c r="AI306" s="13" t="e">
        <f t="shared" si="59"/>
        <v>#REF!</v>
      </c>
    </row>
    <row r="307" ht="15" customHeight="1" spans="1:35">
      <c r="A307" s="21">
        <f t="shared" si="51"/>
        <v>306</v>
      </c>
      <c r="B307" s="22" t="s">
        <v>1450</v>
      </c>
      <c r="C307" s="22" t="s">
        <v>45</v>
      </c>
      <c r="D307" s="22" t="s">
        <v>36</v>
      </c>
      <c r="E307" s="22" t="s">
        <v>1451</v>
      </c>
      <c r="F307" s="22" t="s">
        <v>1450</v>
      </c>
      <c r="G307" s="22" t="s">
        <v>1450</v>
      </c>
      <c r="H307" s="22" t="s">
        <v>1450</v>
      </c>
      <c r="I307" s="22" t="s">
        <v>1450</v>
      </c>
      <c r="J307" s="22" t="s">
        <v>1450</v>
      </c>
      <c r="K307" s="22" t="s">
        <v>124</v>
      </c>
      <c r="L307" s="22" t="s">
        <v>1452</v>
      </c>
      <c r="M307" s="22" t="s">
        <v>1452</v>
      </c>
      <c r="N307" s="22" t="e">
        <f>INDEX(#REF!,MATCH($K307,#REF!,0))</f>
        <v>#REF!</v>
      </c>
      <c r="O307" s="21"/>
      <c r="P307" s="25" t="str">
        <f t="shared" si="52"/>
        <v/>
      </c>
      <c r="Q307" s="21"/>
      <c r="R307" s="21"/>
      <c r="S307" s="21"/>
      <c r="T307" s="32" t="str">
        <f t="shared" si="53"/>
        <v>小学语文</v>
      </c>
      <c r="U307" s="32" t="str">
        <f>IFERROR(VLOOKUP(复审!T307,#REF!,2,FALSE),"无此科目")</f>
        <v>无此科目</v>
      </c>
      <c r="V307" s="21" t="str">
        <f t="shared" si="54"/>
        <v/>
      </c>
      <c r="W307" s="21">
        <f t="shared" si="48"/>
        <v>0</v>
      </c>
      <c r="X307" s="21">
        <f t="shared" si="49"/>
        <v>1</v>
      </c>
      <c r="Y307" s="21" t="str">
        <f t="shared" si="55"/>
        <v/>
      </c>
      <c r="Z30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07" s="13" t="str">
        <f t="shared" si="50"/>
        <v/>
      </c>
      <c r="AB307" s="13" t="str">
        <f t="shared" si="56"/>
        <v>N</v>
      </c>
      <c r="AC307" s="13">
        <f t="shared" si="57"/>
        <v>202</v>
      </c>
      <c r="AD307" s="13" t="str">
        <f t="shared" si="58"/>
        <v/>
      </c>
      <c r="AE307" s="13" t="e">
        <f>IF(AND(VLOOKUP($T307,#REF!,2,0)=0,S307=""),"“错误请确认”",IF(VLOOKUP($T307,#REF!,2,0)=0,S307,VLOOKUP($T307,#REF!,2,0)))</f>
        <v>#REF!</v>
      </c>
      <c r="AF307" s="13" t="s">
        <v>1453</v>
      </c>
      <c r="AG307" s="13" t="e">
        <f>IF(VLOOKUP(T307,#REF!,29,0)=0,VLOOKUP(T307,#REF!,23,0)&amp;RIGHT(S307,2),VLOOKUP(T307,#REF!,23,0)&amp;VLOOKUP(T307,#REF!,29,0))</f>
        <v>#REF!</v>
      </c>
      <c r="AH307" s="13" t="s">
        <v>50</v>
      </c>
      <c r="AI307" s="13" t="e">
        <f t="shared" si="59"/>
        <v>#REF!</v>
      </c>
    </row>
    <row r="308" ht="15" customHeight="1" spans="1:35">
      <c r="A308" s="21">
        <f t="shared" si="51"/>
        <v>307</v>
      </c>
      <c r="B308" s="22" t="s">
        <v>1454</v>
      </c>
      <c r="C308" s="22" t="s">
        <v>45</v>
      </c>
      <c r="D308" s="22" t="s">
        <v>1455</v>
      </c>
      <c r="E308" s="22" t="s">
        <v>1456</v>
      </c>
      <c r="F308" s="22" t="s">
        <v>1454</v>
      </c>
      <c r="G308" s="22" t="s">
        <v>1454</v>
      </c>
      <c r="H308" s="22" t="s">
        <v>1454</v>
      </c>
      <c r="I308" s="22" t="s">
        <v>1454</v>
      </c>
      <c r="J308" s="22" t="s">
        <v>1454</v>
      </c>
      <c r="K308" s="22" t="s">
        <v>124</v>
      </c>
      <c r="L308" s="22" t="s">
        <v>1457</v>
      </c>
      <c r="M308" s="22" t="s">
        <v>1458</v>
      </c>
      <c r="N308" s="22" t="e">
        <f>INDEX(#REF!,MATCH($K308,#REF!,0))</f>
        <v>#REF!</v>
      </c>
      <c r="O308" s="21"/>
      <c r="P308" s="25" t="str">
        <f t="shared" si="52"/>
        <v>小学语文第13考场</v>
      </c>
      <c r="Q308" s="21"/>
      <c r="R308" s="21">
        <v>378</v>
      </c>
      <c r="S308" s="21" t="s">
        <v>175</v>
      </c>
      <c r="T308" s="32" t="str">
        <f t="shared" si="53"/>
        <v>小学语文</v>
      </c>
      <c r="U308" s="32" t="str">
        <f>IFERROR(VLOOKUP(复审!T308,#REF!,2,FALSE),"无此科目")</f>
        <v>无此科目</v>
      </c>
      <c r="V308" s="21" t="str">
        <f t="shared" si="54"/>
        <v>无此科目378</v>
      </c>
      <c r="W308" s="21">
        <f t="shared" si="48"/>
        <v>378</v>
      </c>
      <c r="X308" s="21">
        <f t="shared" si="49"/>
        <v>1</v>
      </c>
      <c r="Y308" s="21">
        <f t="shared" si="55"/>
        <v>1</v>
      </c>
      <c r="Z30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08" s="13" t="str">
        <f t="shared" si="50"/>
        <v/>
      </c>
      <c r="AB308" s="13" t="str">
        <f t="shared" si="56"/>
        <v>Y</v>
      </c>
      <c r="AC308" s="13" t="str">
        <f t="shared" si="57"/>
        <v/>
      </c>
      <c r="AD308" s="13">
        <f t="shared" si="58"/>
        <v>1</v>
      </c>
      <c r="AE308" s="13" t="e">
        <f>IF(AND(VLOOKUP($T308,#REF!,2,0)=0,S308=""),"“错误请确认”",IF(VLOOKUP($T308,#REF!,2,0)=0,S308,VLOOKUP($T308,#REF!,2,0)))</f>
        <v>#REF!</v>
      </c>
      <c r="AF308" s="13" t="s">
        <v>1459</v>
      </c>
      <c r="AG308" s="13" t="e">
        <f>IF(VLOOKUP(T308,#REF!,29,0)=0,VLOOKUP(T308,#REF!,23,0)&amp;RIGHT(S308,2),VLOOKUP(T308,#REF!,23,0)&amp;VLOOKUP(T308,#REF!,29,0))</f>
        <v>#REF!</v>
      </c>
      <c r="AH308" s="13" t="s">
        <v>124</v>
      </c>
      <c r="AI308" s="13" t="e">
        <f t="shared" si="59"/>
        <v>#REF!</v>
      </c>
    </row>
    <row r="309" ht="15" customHeight="1" spans="1:35">
      <c r="A309" s="21">
        <f t="shared" si="51"/>
        <v>308</v>
      </c>
      <c r="B309" s="22" t="s">
        <v>1460</v>
      </c>
      <c r="C309" s="22" t="s">
        <v>45</v>
      </c>
      <c r="D309" s="22" t="s">
        <v>36</v>
      </c>
      <c r="E309" s="22" t="s">
        <v>1461</v>
      </c>
      <c r="F309" s="22" t="s">
        <v>1460</v>
      </c>
      <c r="G309" s="22" t="s">
        <v>1460</v>
      </c>
      <c r="H309" s="22" t="s">
        <v>1460</v>
      </c>
      <c r="I309" s="22" t="s">
        <v>1460</v>
      </c>
      <c r="J309" s="22" t="s">
        <v>1460</v>
      </c>
      <c r="K309" s="22" t="s">
        <v>124</v>
      </c>
      <c r="L309" s="22" t="s">
        <v>1462</v>
      </c>
      <c r="M309" s="22" t="s">
        <v>1463</v>
      </c>
      <c r="N309" s="22" t="e">
        <f>INDEX(#REF!,MATCH($K309,#REF!,0))</f>
        <v>#REF!</v>
      </c>
      <c r="O309" s="21"/>
      <c r="P309" s="25" t="str">
        <f t="shared" si="52"/>
        <v/>
      </c>
      <c r="Q309" s="21"/>
      <c r="R309" s="21"/>
      <c r="S309" s="21"/>
      <c r="T309" s="32" t="str">
        <f t="shared" si="53"/>
        <v>小学语文</v>
      </c>
      <c r="U309" s="32" t="str">
        <f>IFERROR(VLOOKUP(复审!T309,#REF!,2,FALSE),"无此科目")</f>
        <v>无此科目</v>
      </c>
      <c r="V309" s="21" t="str">
        <f t="shared" si="54"/>
        <v/>
      </c>
      <c r="W309" s="21">
        <f t="shared" si="48"/>
        <v>0</v>
      </c>
      <c r="X309" s="21">
        <f t="shared" si="49"/>
        <v>1</v>
      </c>
      <c r="Y309" s="21" t="str">
        <f t="shared" si="55"/>
        <v/>
      </c>
      <c r="Z30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09" s="13" t="str">
        <f t="shared" si="50"/>
        <v/>
      </c>
      <c r="AB309" s="13" t="str">
        <f t="shared" si="56"/>
        <v>N</v>
      </c>
      <c r="AC309" s="13">
        <f t="shared" si="57"/>
        <v>203</v>
      </c>
      <c r="AD309" s="13" t="str">
        <f t="shared" si="58"/>
        <v/>
      </c>
      <c r="AE309" s="13" t="e">
        <f>IF(AND(VLOOKUP($T309,#REF!,2,0)=0,S309=""),"“错误请确认”",IF(VLOOKUP($T309,#REF!,2,0)=0,S309,VLOOKUP($T309,#REF!,2,0)))</f>
        <v>#REF!</v>
      </c>
      <c r="AF309" s="13" t="s">
        <v>1464</v>
      </c>
      <c r="AG309" s="13" t="e">
        <f>IF(VLOOKUP(T309,#REF!,29,0)=0,VLOOKUP(T309,#REF!,23,0)&amp;RIGHT(S309,2),VLOOKUP(T309,#REF!,23,0)&amp;VLOOKUP(T309,#REF!,29,0))</f>
        <v>#REF!</v>
      </c>
      <c r="AH309" s="13" t="s">
        <v>50</v>
      </c>
      <c r="AI309" s="13" t="e">
        <f t="shared" si="59"/>
        <v>#REF!</v>
      </c>
    </row>
    <row r="310" ht="15" customHeight="1" spans="1:35">
      <c r="A310" s="21">
        <f t="shared" si="51"/>
        <v>309</v>
      </c>
      <c r="B310" s="22" t="s">
        <v>1465</v>
      </c>
      <c r="C310" s="22" t="s">
        <v>45</v>
      </c>
      <c r="D310" s="22" t="s">
        <v>36</v>
      </c>
      <c r="E310" s="22" t="s">
        <v>1466</v>
      </c>
      <c r="F310" s="22" t="s">
        <v>1465</v>
      </c>
      <c r="G310" s="22" t="s">
        <v>1465</v>
      </c>
      <c r="H310" s="22" t="s">
        <v>1465</v>
      </c>
      <c r="I310" s="22" t="s">
        <v>1465</v>
      </c>
      <c r="J310" s="22" t="s">
        <v>1465</v>
      </c>
      <c r="K310" s="22" t="s">
        <v>124</v>
      </c>
      <c r="L310" s="22" t="s">
        <v>1467</v>
      </c>
      <c r="M310" s="22" t="s">
        <v>1468</v>
      </c>
      <c r="N310" s="22" t="e">
        <f>INDEX(#REF!,MATCH($K310,#REF!,0))</f>
        <v>#REF!</v>
      </c>
      <c r="O310" s="21"/>
      <c r="P310" s="25" t="str">
        <f t="shared" si="52"/>
        <v>小学语文第1考场</v>
      </c>
      <c r="Q310" s="21"/>
      <c r="R310" s="21">
        <v>14</v>
      </c>
      <c r="S310" s="21" t="s">
        <v>200</v>
      </c>
      <c r="T310" s="32" t="str">
        <f t="shared" si="53"/>
        <v>小学语文</v>
      </c>
      <c r="U310" s="32" t="str">
        <f>IFERROR(VLOOKUP(复审!T310,#REF!,2,FALSE),"无此科目")</f>
        <v>无此科目</v>
      </c>
      <c r="V310" s="21" t="str">
        <f t="shared" si="54"/>
        <v>无此科目014</v>
      </c>
      <c r="W310" s="21">
        <f t="shared" si="48"/>
        <v>14</v>
      </c>
      <c r="X310" s="21">
        <f t="shared" si="49"/>
        <v>1</v>
      </c>
      <c r="Y310" s="21">
        <f t="shared" si="55"/>
        <v>1</v>
      </c>
      <c r="Z31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10" s="13" t="str">
        <f t="shared" si="50"/>
        <v/>
      </c>
      <c r="AB310" s="13" t="str">
        <f t="shared" si="56"/>
        <v>Y</v>
      </c>
      <c r="AC310" s="13" t="str">
        <f t="shared" si="57"/>
        <v/>
      </c>
      <c r="AD310" s="13">
        <f t="shared" si="58"/>
        <v>1</v>
      </c>
      <c r="AE310" s="13" t="e">
        <f>IF(AND(VLOOKUP($T310,#REF!,2,0)=0,S310=""),"“错误请确认”",IF(VLOOKUP($T310,#REF!,2,0)=0,S310,VLOOKUP($T310,#REF!,2,0)))</f>
        <v>#REF!</v>
      </c>
      <c r="AF310" s="13" t="s">
        <v>1469</v>
      </c>
      <c r="AG310" s="13" t="e">
        <f>IF(VLOOKUP(T310,#REF!,29,0)=0,VLOOKUP(T310,#REF!,23,0)&amp;RIGHT(S310,2),VLOOKUP(T310,#REF!,23,0)&amp;VLOOKUP(T310,#REF!,29,0))</f>
        <v>#REF!</v>
      </c>
      <c r="AH310" s="13" t="s">
        <v>124</v>
      </c>
      <c r="AI310" s="13" t="e">
        <f t="shared" si="59"/>
        <v>#REF!</v>
      </c>
    </row>
    <row r="311" ht="15" customHeight="1" spans="1:35">
      <c r="A311" s="21">
        <f t="shared" si="51"/>
        <v>310</v>
      </c>
      <c r="B311" s="22" t="s">
        <v>1470</v>
      </c>
      <c r="C311" s="22" t="s">
        <v>45</v>
      </c>
      <c r="D311" s="22" t="s">
        <v>36</v>
      </c>
      <c r="E311" s="22" t="s">
        <v>1471</v>
      </c>
      <c r="F311" s="22" t="s">
        <v>1470</v>
      </c>
      <c r="G311" s="22" t="s">
        <v>1470</v>
      </c>
      <c r="H311" s="22" t="s">
        <v>1470</v>
      </c>
      <c r="I311" s="22" t="s">
        <v>1470</v>
      </c>
      <c r="J311" s="22" t="s">
        <v>1470</v>
      </c>
      <c r="K311" s="22" t="s">
        <v>124</v>
      </c>
      <c r="L311" s="22" t="s">
        <v>1472</v>
      </c>
      <c r="M311" s="22" t="s">
        <v>1473</v>
      </c>
      <c r="N311" s="22" t="e">
        <f>INDEX(#REF!,MATCH($K311,#REF!,0))</f>
        <v>#REF!</v>
      </c>
      <c r="O311" s="21"/>
      <c r="P311" s="25" t="str">
        <f t="shared" si="52"/>
        <v>小学语文第7考场</v>
      </c>
      <c r="Q311" s="21"/>
      <c r="R311" s="21">
        <v>193</v>
      </c>
      <c r="S311" s="21" t="s">
        <v>210</v>
      </c>
      <c r="T311" s="32" t="str">
        <f t="shared" si="53"/>
        <v>小学语文</v>
      </c>
      <c r="U311" s="32" t="str">
        <f>IFERROR(VLOOKUP(复审!T311,#REF!,2,FALSE),"无此科目")</f>
        <v>无此科目</v>
      </c>
      <c r="V311" s="21" t="str">
        <f t="shared" si="54"/>
        <v>无此科目193</v>
      </c>
      <c r="W311" s="21">
        <f t="shared" si="48"/>
        <v>193</v>
      </c>
      <c r="X311" s="21">
        <f t="shared" si="49"/>
        <v>1</v>
      </c>
      <c r="Y311" s="21">
        <f t="shared" si="55"/>
        <v>1</v>
      </c>
      <c r="Z31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11" s="13" t="str">
        <f t="shared" si="50"/>
        <v/>
      </c>
      <c r="AB311" s="13" t="str">
        <f t="shared" si="56"/>
        <v>Y</v>
      </c>
      <c r="AC311" s="13" t="str">
        <f t="shared" si="57"/>
        <v/>
      </c>
      <c r="AD311" s="13">
        <f t="shared" si="58"/>
        <v>1</v>
      </c>
      <c r="AE311" s="13" t="e">
        <f>IF(AND(VLOOKUP($T311,#REF!,2,0)=0,S311=""),"“错误请确认”",IF(VLOOKUP($T311,#REF!,2,0)=0,S311,VLOOKUP($T311,#REF!,2,0)))</f>
        <v>#REF!</v>
      </c>
      <c r="AF311" s="13" t="s">
        <v>1474</v>
      </c>
      <c r="AG311" s="13" t="e">
        <f>IF(VLOOKUP(T311,#REF!,29,0)=0,VLOOKUP(T311,#REF!,23,0)&amp;RIGHT(S311,2),VLOOKUP(T311,#REF!,23,0)&amp;VLOOKUP(T311,#REF!,29,0))</f>
        <v>#REF!</v>
      </c>
      <c r="AH311" s="13" t="s">
        <v>128</v>
      </c>
      <c r="AI311" s="13" t="e">
        <f t="shared" si="59"/>
        <v>#REF!</v>
      </c>
    </row>
    <row r="312" ht="15" customHeight="1" spans="1:35">
      <c r="A312" s="21">
        <f t="shared" si="51"/>
        <v>311</v>
      </c>
      <c r="B312" s="22" t="s">
        <v>1475</v>
      </c>
      <c r="C312" s="22" t="s">
        <v>45</v>
      </c>
      <c r="D312" s="22" t="s">
        <v>36</v>
      </c>
      <c r="E312" s="22" t="s">
        <v>1476</v>
      </c>
      <c r="F312" s="22" t="s">
        <v>1475</v>
      </c>
      <c r="G312" s="22" t="s">
        <v>1475</v>
      </c>
      <c r="H312" s="22" t="s">
        <v>1475</v>
      </c>
      <c r="I312" s="22" t="s">
        <v>1475</v>
      </c>
      <c r="J312" s="22" t="s">
        <v>1475</v>
      </c>
      <c r="K312" s="22" t="s">
        <v>124</v>
      </c>
      <c r="L312" s="22" t="s">
        <v>1477</v>
      </c>
      <c r="M312" s="22" t="s">
        <v>1478</v>
      </c>
      <c r="N312" s="22" t="e">
        <f>INDEX(#REF!,MATCH($K312,#REF!,0))</f>
        <v>#REF!</v>
      </c>
      <c r="O312" s="21"/>
      <c r="P312" s="25" t="str">
        <f t="shared" si="52"/>
        <v>小学语文第9考场</v>
      </c>
      <c r="Q312" s="21"/>
      <c r="R312" s="21">
        <v>262</v>
      </c>
      <c r="S312" s="21" t="s">
        <v>150</v>
      </c>
      <c r="T312" s="32" t="str">
        <f t="shared" si="53"/>
        <v>小学语文</v>
      </c>
      <c r="U312" s="32" t="str">
        <f>IFERROR(VLOOKUP(复审!T312,#REF!,2,FALSE),"无此科目")</f>
        <v>无此科目</v>
      </c>
      <c r="V312" s="21" t="str">
        <f t="shared" si="54"/>
        <v>无此科目262</v>
      </c>
      <c r="W312" s="21">
        <f t="shared" si="48"/>
        <v>262</v>
      </c>
      <c r="X312" s="21">
        <f t="shared" si="49"/>
        <v>1</v>
      </c>
      <c r="Y312" s="21">
        <f t="shared" si="55"/>
        <v>1</v>
      </c>
      <c r="Z31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12" s="13" t="str">
        <f t="shared" si="50"/>
        <v/>
      </c>
      <c r="AB312" s="13" t="str">
        <f t="shared" si="56"/>
        <v>Y</v>
      </c>
      <c r="AC312" s="13" t="str">
        <f t="shared" si="57"/>
        <v/>
      </c>
      <c r="AD312" s="13">
        <f t="shared" si="58"/>
        <v>1</v>
      </c>
      <c r="AE312" s="13" t="e">
        <f>IF(AND(VLOOKUP($T312,#REF!,2,0)=0,S312=""),"“错误请确认”",IF(VLOOKUP($T312,#REF!,2,0)=0,S312,VLOOKUP($T312,#REF!,2,0)))</f>
        <v>#REF!</v>
      </c>
      <c r="AF312" s="13" t="s">
        <v>1479</v>
      </c>
      <c r="AG312" s="13" t="e">
        <f>IF(VLOOKUP(T312,#REF!,29,0)=0,VLOOKUP(T312,#REF!,23,0)&amp;RIGHT(S312,2),VLOOKUP(T312,#REF!,23,0)&amp;VLOOKUP(T312,#REF!,29,0))</f>
        <v>#REF!</v>
      </c>
      <c r="AH312" s="13" t="s">
        <v>128</v>
      </c>
      <c r="AI312" s="13" t="e">
        <f t="shared" si="59"/>
        <v>#REF!</v>
      </c>
    </row>
    <row r="313" ht="15" customHeight="1" spans="1:35">
      <c r="A313" s="21">
        <f t="shared" si="51"/>
        <v>312</v>
      </c>
      <c r="B313" s="22" t="s">
        <v>313</v>
      </c>
      <c r="C313" s="22" t="s">
        <v>35</v>
      </c>
      <c r="D313" s="22" t="s">
        <v>36</v>
      </c>
      <c r="E313" s="22" t="s">
        <v>1480</v>
      </c>
      <c r="F313" s="22" t="s">
        <v>313</v>
      </c>
      <c r="G313" s="22" t="s">
        <v>313</v>
      </c>
      <c r="H313" s="22" t="s">
        <v>313</v>
      </c>
      <c r="I313" s="22" t="s">
        <v>313</v>
      </c>
      <c r="J313" s="22" t="s">
        <v>313</v>
      </c>
      <c r="K313" s="22" t="s">
        <v>124</v>
      </c>
      <c r="L313" s="22" t="s">
        <v>1481</v>
      </c>
      <c r="M313" s="22" t="s">
        <v>91</v>
      </c>
      <c r="N313" s="22" t="e">
        <f>INDEX(#REF!,MATCH($K313,#REF!,0))</f>
        <v>#REF!</v>
      </c>
      <c r="O313" s="21"/>
      <c r="P313" s="25" t="str">
        <f t="shared" si="52"/>
        <v/>
      </c>
      <c r="Q313" s="21"/>
      <c r="R313" s="21"/>
      <c r="S313" s="21"/>
      <c r="T313" s="32" t="str">
        <f t="shared" si="53"/>
        <v>小学语文</v>
      </c>
      <c r="U313" s="32" t="str">
        <f>IFERROR(VLOOKUP(复审!T313,#REF!,2,FALSE),"无此科目")</f>
        <v>无此科目</v>
      </c>
      <c r="V313" s="21" t="str">
        <f t="shared" si="54"/>
        <v/>
      </c>
      <c r="W313" s="21">
        <f t="shared" si="48"/>
        <v>0</v>
      </c>
      <c r="X313" s="21">
        <f t="shared" si="49"/>
        <v>1</v>
      </c>
      <c r="Y313" s="21" t="str">
        <f t="shared" si="55"/>
        <v/>
      </c>
      <c r="Z31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13" s="13" t="str">
        <f t="shared" si="50"/>
        <v/>
      </c>
      <c r="AB313" s="13" t="str">
        <f t="shared" si="56"/>
        <v>N</v>
      </c>
      <c r="AC313" s="13">
        <f t="shared" si="57"/>
        <v>204</v>
      </c>
      <c r="AD313" s="13" t="str">
        <f t="shared" si="58"/>
        <v/>
      </c>
      <c r="AE313" s="13" t="e">
        <f>IF(AND(VLOOKUP($T313,#REF!,2,0)=0,S313=""),"“错误请确认”",IF(VLOOKUP($T313,#REF!,2,0)=0,S313,VLOOKUP($T313,#REF!,2,0)))</f>
        <v>#REF!</v>
      </c>
      <c r="AF313" s="13" t="s">
        <v>1482</v>
      </c>
      <c r="AG313" s="13" t="e">
        <f>IF(VLOOKUP(T313,#REF!,29,0)=0,VLOOKUP(T313,#REF!,23,0)&amp;RIGHT(S313,2),VLOOKUP(T313,#REF!,23,0)&amp;VLOOKUP(T313,#REF!,29,0))</f>
        <v>#REF!</v>
      </c>
      <c r="AH313" s="13" t="s">
        <v>50</v>
      </c>
      <c r="AI313" s="13" t="e">
        <f t="shared" si="59"/>
        <v>#REF!</v>
      </c>
    </row>
    <row r="314" ht="15" customHeight="1" spans="1:35">
      <c r="A314" s="21">
        <f t="shared" si="51"/>
        <v>313</v>
      </c>
      <c r="B314" s="22" t="s">
        <v>1483</v>
      </c>
      <c r="C314" s="22" t="s">
        <v>45</v>
      </c>
      <c r="D314" s="22" t="s">
        <v>36</v>
      </c>
      <c r="E314" s="22" t="s">
        <v>1484</v>
      </c>
      <c r="F314" s="22" t="s">
        <v>1483</v>
      </c>
      <c r="G314" s="22" t="s">
        <v>1483</v>
      </c>
      <c r="H314" s="22" t="s">
        <v>1483</v>
      </c>
      <c r="I314" s="22" t="s">
        <v>1483</v>
      </c>
      <c r="J314" s="22" t="s">
        <v>1483</v>
      </c>
      <c r="K314" s="22" t="s">
        <v>124</v>
      </c>
      <c r="L314" s="22" t="s">
        <v>1485</v>
      </c>
      <c r="M314" s="22" t="s">
        <v>1486</v>
      </c>
      <c r="N314" s="22" t="e">
        <f>INDEX(#REF!,MATCH($K314,#REF!,0))</f>
        <v>#REF!</v>
      </c>
      <c r="O314" s="21"/>
      <c r="P314" s="25" t="str">
        <f t="shared" si="52"/>
        <v/>
      </c>
      <c r="Q314" s="21"/>
      <c r="R314" s="21"/>
      <c r="S314" s="21"/>
      <c r="T314" s="32" t="str">
        <f t="shared" si="53"/>
        <v>小学语文</v>
      </c>
      <c r="U314" s="32" t="str">
        <f>IFERROR(VLOOKUP(复审!T314,#REF!,2,FALSE),"无此科目")</f>
        <v>无此科目</v>
      </c>
      <c r="V314" s="21" t="str">
        <f t="shared" si="54"/>
        <v/>
      </c>
      <c r="W314" s="21">
        <f t="shared" si="48"/>
        <v>0</v>
      </c>
      <c r="X314" s="21">
        <f t="shared" si="49"/>
        <v>1</v>
      </c>
      <c r="Y314" s="21" t="str">
        <f t="shared" si="55"/>
        <v/>
      </c>
      <c r="Z31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14" s="13" t="str">
        <f t="shared" si="50"/>
        <v/>
      </c>
      <c r="AB314" s="13" t="str">
        <f t="shared" si="56"/>
        <v>N</v>
      </c>
      <c r="AC314" s="13">
        <f t="shared" si="57"/>
        <v>205</v>
      </c>
      <c r="AD314" s="13" t="str">
        <f t="shared" si="58"/>
        <v/>
      </c>
      <c r="AE314" s="13" t="e">
        <f>IF(AND(VLOOKUP($T314,#REF!,2,0)=0,S314=""),"“错误请确认”",IF(VLOOKUP($T314,#REF!,2,0)=0,S314,VLOOKUP($T314,#REF!,2,0)))</f>
        <v>#REF!</v>
      </c>
      <c r="AF314" s="13" t="s">
        <v>1487</v>
      </c>
      <c r="AG314" s="13" t="e">
        <f>IF(VLOOKUP(T314,#REF!,29,0)=0,VLOOKUP(T314,#REF!,23,0)&amp;RIGHT(S314,2),VLOOKUP(T314,#REF!,23,0)&amp;VLOOKUP(T314,#REF!,29,0))</f>
        <v>#REF!</v>
      </c>
      <c r="AH314" s="13" t="s">
        <v>50</v>
      </c>
      <c r="AI314" s="13" t="e">
        <f t="shared" si="59"/>
        <v>#REF!</v>
      </c>
    </row>
    <row r="315" ht="15" customHeight="1" spans="1:35">
      <c r="A315" s="21">
        <f t="shared" si="51"/>
        <v>314</v>
      </c>
      <c r="B315" s="22" t="s">
        <v>1488</v>
      </c>
      <c r="C315" s="22" t="s">
        <v>45</v>
      </c>
      <c r="D315" s="22" t="s">
        <v>36</v>
      </c>
      <c r="E315" s="22" t="s">
        <v>1489</v>
      </c>
      <c r="F315" s="22" t="s">
        <v>1488</v>
      </c>
      <c r="G315" s="22" t="s">
        <v>1488</v>
      </c>
      <c r="H315" s="22" t="s">
        <v>1488</v>
      </c>
      <c r="I315" s="22" t="s">
        <v>1488</v>
      </c>
      <c r="J315" s="22" t="s">
        <v>1488</v>
      </c>
      <c r="K315" s="22" t="s">
        <v>124</v>
      </c>
      <c r="L315" s="22" t="s">
        <v>1490</v>
      </c>
      <c r="M315" s="22" t="s">
        <v>1491</v>
      </c>
      <c r="N315" s="22" t="e">
        <f>INDEX(#REF!,MATCH($K315,#REF!,0))</f>
        <v>#REF!</v>
      </c>
      <c r="O315" s="21"/>
      <c r="P315" s="25" t="str">
        <f t="shared" si="52"/>
        <v/>
      </c>
      <c r="Q315" s="21"/>
      <c r="R315" s="21"/>
      <c r="S315" s="21"/>
      <c r="T315" s="32" t="str">
        <f t="shared" si="53"/>
        <v>小学语文</v>
      </c>
      <c r="U315" s="32" t="str">
        <f>IFERROR(VLOOKUP(复审!T315,#REF!,2,FALSE),"无此科目")</f>
        <v>无此科目</v>
      </c>
      <c r="V315" s="21" t="str">
        <f t="shared" si="54"/>
        <v/>
      </c>
      <c r="W315" s="21">
        <f t="shared" si="48"/>
        <v>0</v>
      </c>
      <c r="X315" s="21">
        <f t="shared" si="49"/>
        <v>1</v>
      </c>
      <c r="Y315" s="21" t="str">
        <f t="shared" si="55"/>
        <v/>
      </c>
      <c r="Z31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15" s="13" t="str">
        <f t="shared" si="50"/>
        <v/>
      </c>
      <c r="AB315" s="13" t="str">
        <f t="shared" si="56"/>
        <v>N</v>
      </c>
      <c r="AC315" s="13">
        <f t="shared" si="57"/>
        <v>206</v>
      </c>
      <c r="AD315" s="13" t="str">
        <f t="shared" si="58"/>
        <v/>
      </c>
      <c r="AE315" s="13" t="e">
        <f>IF(AND(VLOOKUP($T315,#REF!,2,0)=0,S315=""),"“错误请确认”",IF(VLOOKUP($T315,#REF!,2,0)=0,S315,VLOOKUP($T315,#REF!,2,0)))</f>
        <v>#REF!</v>
      </c>
      <c r="AF315" s="13" t="s">
        <v>1492</v>
      </c>
      <c r="AG315" s="13" t="e">
        <f>IF(VLOOKUP(T315,#REF!,29,0)=0,VLOOKUP(T315,#REF!,23,0)&amp;RIGHT(S315,2),VLOOKUP(T315,#REF!,23,0)&amp;VLOOKUP(T315,#REF!,29,0))</f>
        <v>#REF!</v>
      </c>
      <c r="AH315" s="13" t="s">
        <v>50</v>
      </c>
      <c r="AI315" s="13" t="e">
        <f t="shared" si="59"/>
        <v>#REF!</v>
      </c>
    </row>
    <row r="316" ht="15" customHeight="1" spans="1:35">
      <c r="A316" s="21">
        <f t="shared" si="51"/>
        <v>315</v>
      </c>
      <c r="B316" s="22" t="s">
        <v>1493</v>
      </c>
      <c r="C316" s="22" t="s">
        <v>45</v>
      </c>
      <c r="D316" s="22" t="s">
        <v>36</v>
      </c>
      <c r="E316" s="22" t="s">
        <v>1494</v>
      </c>
      <c r="F316" s="22" t="s">
        <v>1493</v>
      </c>
      <c r="G316" s="22" t="s">
        <v>1493</v>
      </c>
      <c r="H316" s="22" t="s">
        <v>1493</v>
      </c>
      <c r="I316" s="22" t="s">
        <v>1493</v>
      </c>
      <c r="J316" s="22" t="s">
        <v>1493</v>
      </c>
      <c r="K316" s="22" t="s">
        <v>124</v>
      </c>
      <c r="L316" s="22" t="s">
        <v>1495</v>
      </c>
      <c r="M316" s="22" t="s">
        <v>1496</v>
      </c>
      <c r="N316" s="22" t="e">
        <f>INDEX(#REF!,MATCH($K316,#REF!,0))</f>
        <v>#REF!</v>
      </c>
      <c r="O316" s="21"/>
      <c r="P316" s="25" t="str">
        <f t="shared" si="52"/>
        <v/>
      </c>
      <c r="Q316" s="21"/>
      <c r="R316" s="21"/>
      <c r="S316" s="21"/>
      <c r="T316" s="32" t="str">
        <f t="shared" si="53"/>
        <v>小学语文</v>
      </c>
      <c r="U316" s="32" t="str">
        <f>IFERROR(VLOOKUP(复审!T316,#REF!,2,FALSE),"无此科目")</f>
        <v>无此科目</v>
      </c>
      <c r="V316" s="21" t="str">
        <f t="shared" si="54"/>
        <v/>
      </c>
      <c r="W316" s="21">
        <f t="shared" si="48"/>
        <v>0</v>
      </c>
      <c r="X316" s="21">
        <f t="shared" si="49"/>
        <v>1</v>
      </c>
      <c r="Y316" s="21" t="str">
        <f t="shared" si="55"/>
        <v/>
      </c>
      <c r="Z31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16" s="13" t="str">
        <f t="shared" si="50"/>
        <v/>
      </c>
      <c r="AB316" s="13" t="str">
        <f t="shared" si="56"/>
        <v>N</v>
      </c>
      <c r="AC316" s="13">
        <f t="shared" si="57"/>
        <v>207</v>
      </c>
      <c r="AD316" s="13" t="str">
        <f t="shared" si="58"/>
        <v/>
      </c>
      <c r="AE316" s="13" t="e">
        <f>IF(AND(VLOOKUP($T316,#REF!,2,0)=0,S316=""),"“错误请确认”",IF(VLOOKUP($T316,#REF!,2,0)=0,S316,VLOOKUP($T316,#REF!,2,0)))</f>
        <v>#REF!</v>
      </c>
      <c r="AF316" s="13" t="s">
        <v>1497</v>
      </c>
      <c r="AG316" s="13" t="e">
        <f>IF(VLOOKUP(T316,#REF!,29,0)=0,VLOOKUP(T316,#REF!,23,0)&amp;RIGHT(S316,2),VLOOKUP(T316,#REF!,23,0)&amp;VLOOKUP(T316,#REF!,29,0))</f>
        <v>#REF!</v>
      </c>
      <c r="AH316" s="13" t="s">
        <v>50</v>
      </c>
      <c r="AI316" s="13" t="e">
        <f t="shared" si="59"/>
        <v>#REF!</v>
      </c>
    </row>
    <row r="317" ht="15" customHeight="1" spans="1:35">
      <c r="A317" s="21">
        <f t="shared" si="51"/>
        <v>316</v>
      </c>
      <c r="B317" s="22" t="s">
        <v>1498</v>
      </c>
      <c r="C317" s="22" t="s">
        <v>45</v>
      </c>
      <c r="D317" s="22" t="s">
        <v>1455</v>
      </c>
      <c r="E317" s="22" t="s">
        <v>1499</v>
      </c>
      <c r="F317" s="22" t="s">
        <v>1498</v>
      </c>
      <c r="G317" s="22" t="s">
        <v>1498</v>
      </c>
      <c r="H317" s="22" t="s">
        <v>1498</v>
      </c>
      <c r="I317" s="22" t="s">
        <v>1498</v>
      </c>
      <c r="J317" s="22" t="s">
        <v>1498</v>
      </c>
      <c r="K317" s="22" t="s">
        <v>124</v>
      </c>
      <c r="L317" s="22" t="s">
        <v>1500</v>
      </c>
      <c r="M317" s="22" t="s">
        <v>91</v>
      </c>
      <c r="N317" s="22" t="e">
        <f>INDEX(#REF!,MATCH($K317,#REF!,0))</f>
        <v>#REF!</v>
      </c>
      <c r="O317" s="21"/>
      <c r="P317" s="25" t="str">
        <f t="shared" si="52"/>
        <v>小学语文第12考场</v>
      </c>
      <c r="Q317" s="21"/>
      <c r="R317" s="21">
        <v>333</v>
      </c>
      <c r="S317" s="21" t="s">
        <v>175</v>
      </c>
      <c r="T317" s="32" t="str">
        <f t="shared" si="53"/>
        <v>小学语文</v>
      </c>
      <c r="U317" s="32" t="str">
        <f>IFERROR(VLOOKUP(复审!T317,#REF!,2,FALSE),"无此科目")</f>
        <v>无此科目</v>
      </c>
      <c r="V317" s="21" t="str">
        <f t="shared" si="54"/>
        <v>无此科目333</v>
      </c>
      <c r="W317" s="21">
        <f t="shared" si="48"/>
        <v>333</v>
      </c>
      <c r="X317" s="21">
        <f t="shared" si="49"/>
        <v>1</v>
      </c>
      <c r="Y317" s="21">
        <f t="shared" si="55"/>
        <v>1</v>
      </c>
      <c r="Z31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17" s="13" t="str">
        <f t="shared" si="50"/>
        <v/>
      </c>
      <c r="AB317" s="13" t="str">
        <f t="shared" si="56"/>
        <v>Y</v>
      </c>
      <c r="AC317" s="13" t="str">
        <f t="shared" si="57"/>
        <v/>
      </c>
      <c r="AD317" s="13">
        <f t="shared" si="58"/>
        <v>1</v>
      </c>
      <c r="AE317" s="13" t="e">
        <f>IF(AND(VLOOKUP($T317,#REF!,2,0)=0,S317=""),"“错误请确认”",IF(VLOOKUP($T317,#REF!,2,0)=0,S317,VLOOKUP($T317,#REF!,2,0)))</f>
        <v>#REF!</v>
      </c>
      <c r="AF317" s="13" t="s">
        <v>1501</v>
      </c>
      <c r="AG317" s="13" t="e">
        <f>IF(VLOOKUP(T317,#REF!,29,0)=0,VLOOKUP(T317,#REF!,23,0)&amp;RIGHT(S317,2),VLOOKUP(T317,#REF!,23,0)&amp;VLOOKUP(T317,#REF!,29,0))</f>
        <v>#REF!</v>
      </c>
      <c r="AH317" s="13" t="s">
        <v>124</v>
      </c>
      <c r="AI317" s="13" t="e">
        <f t="shared" si="59"/>
        <v>#REF!</v>
      </c>
    </row>
    <row r="318" ht="15" customHeight="1" spans="1:35">
      <c r="A318" s="21">
        <f t="shared" si="51"/>
        <v>317</v>
      </c>
      <c r="B318" s="22" t="s">
        <v>1502</v>
      </c>
      <c r="C318" s="22" t="s">
        <v>45</v>
      </c>
      <c r="D318" s="22" t="s">
        <v>36</v>
      </c>
      <c r="E318" s="22" t="s">
        <v>1503</v>
      </c>
      <c r="F318" s="22" t="s">
        <v>1502</v>
      </c>
      <c r="G318" s="22" t="s">
        <v>1502</v>
      </c>
      <c r="H318" s="22" t="s">
        <v>1502</v>
      </c>
      <c r="I318" s="22" t="s">
        <v>1502</v>
      </c>
      <c r="J318" s="22" t="s">
        <v>1502</v>
      </c>
      <c r="K318" s="22" t="s">
        <v>124</v>
      </c>
      <c r="L318" s="22" t="s">
        <v>1504</v>
      </c>
      <c r="M318" s="22" t="s">
        <v>1505</v>
      </c>
      <c r="N318" s="22" t="e">
        <f>INDEX(#REF!,MATCH($K318,#REF!,0))</f>
        <v>#REF!</v>
      </c>
      <c r="O318" s="21"/>
      <c r="P318" s="25" t="str">
        <f t="shared" si="52"/>
        <v/>
      </c>
      <c r="Q318" s="21"/>
      <c r="R318" s="21"/>
      <c r="S318" s="21"/>
      <c r="T318" s="32" t="str">
        <f t="shared" si="53"/>
        <v>小学语文</v>
      </c>
      <c r="U318" s="32" t="str">
        <f>IFERROR(VLOOKUP(复审!T318,#REF!,2,FALSE),"无此科目")</f>
        <v>无此科目</v>
      </c>
      <c r="V318" s="21" t="str">
        <f t="shared" si="54"/>
        <v/>
      </c>
      <c r="W318" s="21">
        <f t="shared" si="48"/>
        <v>0</v>
      </c>
      <c r="X318" s="21">
        <f t="shared" si="49"/>
        <v>1</v>
      </c>
      <c r="Y318" s="21" t="str">
        <f t="shared" si="55"/>
        <v/>
      </c>
      <c r="Z31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18" s="13" t="str">
        <f t="shared" si="50"/>
        <v/>
      </c>
      <c r="AB318" s="13" t="str">
        <f t="shared" si="56"/>
        <v>N</v>
      </c>
      <c r="AC318" s="13">
        <f t="shared" si="57"/>
        <v>208</v>
      </c>
      <c r="AD318" s="13" t="str">
        <f t="shared" si="58"/>
        <v/>
      </c>
      <c r="AE318" s="13" t="e">
        <f>IF(AND(VLOOKUP($T318,#REF!,2,0)=0,S318=""),"“错误请确认”",IF(VLOOKUP($T318,#REF!,2,0)=0,S318,VLOOKUP($T318,#REF!,2,0)))</f>
        <v>#REF!</v>
      </c>
      <c r="AF318" s="13" t="s">
        <v>1506</v>
      </c>
      <c r="AG318" s="13" t="e">
        <f>IF(VLOOKUP(T318,#REF!,29,0)=0,VLOOKUP(T318,#REF!,23,0)&amp;RIGHT(S318,2),VLOOKUP(T318,#REF!,23,0)&amp;VLOOKUP(T318,#REF!,29,0))</f>
        <v>#REF!</v>
      </c>
      <c r="AH318" s="13" t="s">
        <v>50</v>
      </c>
      <c r="AI318" s="13" t="e">
        <f t="shared" si="59"/>
        <v>#REF!</v>
      </c>
    </row>
    <row r="319" ht="15" customHeight="1" spans="1:35">
      <c r="A319" s="21">
        <f t="shared" si="51"/>
        <v>318</v>
      </c>
      <c r="B319" s="22" t="s">
        <v>1507</v>
      </c>
      <c r="C319" s="22" t="s">
        <v>45</v>
      </c>
      <c r="D319" s="22" t="s">
        <v>36</v>
      </c>
      <c r="E319" s="22" t="s">
        <v>1508</v>
      </c>
      <c r="F319" s="22" t="s">
        <v>1507</v>
      </c>
      <c r="G319" s="22" t="s">
        <v>1507</v>
      </c>
      <c r="H319" s="22" t="s">
        <v>1507</v>
      </c>
      <c r="I319" s="22" t="s">
        <v>1507</v>
      </c>
      <c r="J319" s="22" t="s">
        <v>1507</v>
      </c>
      <c r="K319" s="22" t="s">
        <v>124</v>
      </c>
      <c r="L319" s="22" t="s">
        <v>1509</v>
      </c>
      <c r="M319" s="22" t="s">
        <v>1509</v>
      </c>
      <c r="N319" s="22" t="e">
        <f>INDEX(#REF!,MATCH($K319,#REF!,0))</f>
        <v>#REF!</v>
      </c>
      <c r="O319" s="21"/>
      <c r="P319" s="25" t="str">
        <f t="shared" si="52"/>
        <v>小学语文第3考场</v>
      </c>
      <c r="Q319" s="21"/>
      <c r="R319" s="21">
        <v>83</v>
      </c>
      <c r="S319" s="21" t="s">
        <v>175</v>
      </c>
      <c r="T319" s="32" t="str">
        <f t="shared" si="53"/>
        <v>小学语文</v>
      </c>
      <c r="U319" s="32" t="str">
        <f>IFERROR(VLOOKUP(复审!T319,#REF!,2,FALSE),"无此科目")</f>
        <v>无此科目</v>
      </c>
      <c r="V319" s="21" t="str">
        <f t="shared" si="54"/>
        <v>无此科目083</v>
      </c>
      <c r="W319" s="21">
        <f t="shared" si="48"/>
        <v>83</v>
      </c>
      <c r="X319" s="21">
        <f t="shared" si="49"/>
        <v>1</v>
      </c>
      <c r="Y319" s="21">
        <f t="shared" si="55"/>
        <v>1</v>
      </c>
      <c r="Z31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19" s="13" t="str">
        <f t="shared" si="50"/>
        <v/>
      </c>
      <c r="AB319" s="13" t="str">
        <f t="shared" si="56"/>
        <v>Y</v>
      </c>
      <c r="AC319" s="13" t="str">
        <f t="shared" si="57"/>
        <v/>
      </c>
      <c r="AD319" s="13">
        <f t="shared" si="58"/>
        <v>1</v>
      </c>
      <c r="AE319" s="13" t="e">
        <f>IF(AND(VLOOKUP($T319,#REF!,2,0)=0,S319=""),"“错误请确认”",IF(VLOOKUP($T319,#REF!,2,0)=0,S319,VLOOKUP($T319,#REF!,2,0)))</f>
        <v>#REF!</v>
      </c>
      <c r="AF319" s="13" t="s">
        <v>1510</v>
      </c>
      <c r="AG319" s="13" t="e">
        <f>IF(VLOOKUP(T319,#REF!,29,0)=0,VLOOKUP(T319,#REF!,23,0)&amp;RIGHT(S319,2),VLOOKUP(T319,#REF!,23,0)&amp;VLOOKUP(T319,#REF!,29,0))</f>
        <v>#REF!</v>
      </c>
      <c r="AH319" s="13" t="s">
        <v>124</v>
      </c>
      <c r="AI319" s="13" t="e">
        <f t="shared" si="59"/>
        <v>#REF!</v>
      </c>
    </row>
    <row r="320" ht="15" customHeight="1" spans="1:35">
      <c r="A320" s="21">
        <f t="shared" si="51"/>
        <v>319</v>
      </c>
      <c r="B320" s="22" t="s">
        <v>1511</v>
      </c>
      <c r="C320" s="22" t="s">
        <v>45</v>
      </c>
      <c r="D320" s="22" t="s">
        <v>36</v>
      </c>
      <c r="E320" s="22" t="s">
        <v>1512</v>
      </c>
      <c r="F320" s="22" t="s">
        <v>1511</v>
      </c>
      <c r="G320" s="22" t="s">
        <v>1511</v>
      </c>
      <c r="H320" s="22" t="s">
        <v>1511</v>
      </c>
      <c r="I320" s="22" t="s">
        <v>1511</v>
      </c>
      <c r="J320" s="22" t="s">
        <v>1511</v>
      </c>
      <c r="K320" s="22" t="s">
        <v>124</v>
      </c>
      <c r="L320" s="22" t="s">
        <v>1513</v>
      </c>
      <c r="M320" s="22" t="s">
        <v>1514</v>
      </c>
      <c r="N320" s="22" t="e">
        <f>INDEX(#REF!,MATCH($K320,#REF!,0))</f>
        <v>#REF!</v>
      </c>
      <c r="O320" s="21"/>
      <c r="P320" s="25" t="str">
        <f t="shared" si="52"/>
        <v/>
      </c>
      <c r="Q320" s="21"/>
      <c r="R320" s="21"/>
      <c r="S320" s="21"/>
      <c r="T320" s="32" t="str">
        <f t="shared" si="53"/>
        <v>小学语文</v>
      </c>
      <c r="U320" s="32" t="str">
        <f>IFERROR(VLOOKUP(复审!T320,#REF!,2,FALSE),"无此科目")</f>
        <v>无此科目</v>
      </c>
      <c r="V320" s="21" t="str">
        <f t="shared" si="54"/>
        <v/>
      </c>
      <c r="W320" s="21">
        <f t="shared" si="48"/>
        <v>0</v>
      </c>
      <c r="X320" s="21">
        <f t="shared" si="49"/>
        <v>1</v>
      </c>
      <c r="Y320" s="21" t="str">
        <f t="shared" si="55"/>
        <v/>
      </c>
      <c r="Z32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20" s="13" t="str">
        <f t="shared" si="50"/>
        <v/>
      </c>
      <c r="AB320" s="13" t="str">
        <f t="shared" si="56"/>
        <v>N</v>
      </c>
      <c r="AC320" s="13">
        <f t="shared" si="57"/>
        <v>209</v>
      </c>
      <c r="AD320" s="13" t="str">
        <f t="shared" si="58"/>
        <v/>
      </c>
      <c r="AE320" s="13" t="e">
        <f>IF(AND(VLOOKUP($T320,#REF!,2,0)=0,S320=""),"“错误请确认”",IF(VLOOKUP($T320,#REF!,2,0)=0,S320,VLOOKUP($T320,#REF!,2,0)))</f>
        <v>#REF!</v>
      </c>
      <c r="AF320" s="13" t="s">
        <v>1515</v>
      </c>
      <c r="AG320" s="13" t="e">
        <f>IF(VLOOKUP(T320,#REF!,29,0)=0,VLOOKUP(T320,#REF!,23,0)&amp;RIGHT(S320,2),VLOOKUP(T320,#REF!,23,0)&amp;VLOOKUP(T320,#REF!,29,0))</f>
        <v>#REF!</v>
      </c>
      <c r="AH320" s="13" t="s">
        <v>50</v>
      </c>
      <c r="AI320" s="13" t="e">
        <f t="shared" si="59"/>
        <v>#REF!</v>
      </c>
    </row>
    <row r="321" ht="15" customHeight="1" spans="1:35">
      <c r="A321" s="21">
        <f t="shared" si="51"/>
        <v>320</v>
      </c>
      <c r="B321" s="22" t="s">
        <v>1516</v>
      </c>
      <c r="C321" s="22" t="s">
        <v>45</v>
      </c>
      <c r="D321" s="22" t="s">
        <v>36</v>
      </c>
      <c r="E321" s="22" t="s">
        <v>1517</v>
      </c>
      <c r="F321" s="22" t="s">
        <v>1516</v>
      </c>
      <c r="G321" s="22" t="s">
        <v>1516</v>
      </c>
      <c r="H321" s="22" t="s">
        <v>1516</v>
      </c>
      <c r="I321" s="22" t="s">
        <v>1516</v>
      </c>
      <c r="J321" s="22" t="s">
        <v>1516</v>
      </c>
      <c r="K321" s="22" t="s">
        <v>124</v>
      </c>
      <c r="L321" s="22" t="s">
        <v>1518</v>
      </c>
      <c r="M321" s="22" t="s">
        <v>1513</v>
      </c>
      <c r="N321" s="22" t="e">
        <f>INDEX(#REF!,MATCH($K321,#REF!,0))</f>
        <v>#REF!</v>
      </c>
      <c r="O321" s="21"/>
      <c r="P321" s="25" t="str">
        <f t="shared" si="52"/>
        <v/>
      </c>
      <c r="Q321" s="21"/>
      <c r="R321" s="21"/>
      <c r="S321" s="21"/>
      <c r="T321" s="32" t="str">
        <f t="shared" si="53"/>
        <v>小学语文</v>
      </c>
      <c r="U321" s="32" t="str">
        <f>IFERROR(VLOOKUP(复审!T321,#REF!,2,FALSE),"无此科目")</f>
        <v>无此科目</v>
      </c>
      <c r="V321" s="21" t="str">
        <f t="shared" si="54"/>
        <v/>
      </c>
      <c r="W321" s="21">
        <f t="shared" si="48"/>
        <v>0</v>
      </c>
      <c r="X321" s="21">
        <f t="shared" si="49"/>
        <v>1</v>
      </c>
      <c r="Y321" s="21" t="str">
        <f t="shared" si="55"/>
        <v/>
      </c>
      <c r="Z32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21" s="13" t="str">
        <f t="shared" si="50"/>
        <v/>
      </c>
      <c r="AB321" s="13" t="str">
        <f t="shared" si="56"/>
        <v>N</v>
      </c>
      <c r="AC321" s="13">
        <f t="shared" si="57"/>
        <v>210</v>
      </c>
      <c r="AD321" s="13" t="str">
        <f t="shared" si="58"/>
        <v/>
      </c>
      <c r="AE321" s="13" t="e">
        <f>IF(AND(VLOOKUP($T321,#REF!,2,0)=0,S321=""),"“错误请确认”",IF(VLOOKUP($T321,#REF!,2,0)=0,S321,VLOOKUP($T321,#REF!,2,0)))</f>
        <v>#REF!</v>
      </c>
      <c r="AF321" s="13" t="s">
        <v>1519</v>
      </c>
      <c r="AG321" s="13" t="e">
        <f>IF(VLOOKUP(T321,#REF!,29,0)=0,VLOOKUP(T321,#REF!,23,0)&amp;RIGHT(S321,2),VLOOKUP(T321,#REF!,23,0)&amp;VLOOKUP(T321,#REF!,29,0))</f>
        <v>#REF!</v>
      </c>
      <c r="AH321" s="13" t="s">
        <v>50</v>
      </c>
      <c r="AI321" s="13" t="e">
        <f t="shared" si="59"/>
        <v>#REF!</v>
      </c>
    </row>
    <row r="322" ht="15" customHeight="1" spans="1:35">
      <c r="A322" s="21">
        <f t="shared" si="51"/>
        <v>321</v>
      </c>
      <c r="B322" s="22" t="s">
        <v>1520</v>
      </c>
      <c r="C322" s="22" t="s">
        <v>45</v>
      </c>
      <c r="D322" s="22" t="s">
        <v>36</v>
      </c>
      <c r="E322" s="22" t="s">
        <v>1521</v>
      </c>
      <c r="F322" s="22" t="s">
        <v>1520</v>
      </c>
      <c r="G322" s="22" t="s">
        <v>1520</v>
      </c>
      <c r="H322" s="22" t="s">
        <v>1520</v>
      </c>
      <c r="I322" s="22" t="s">
        <v>1520</v>
      </c>
      <c r="J322" s="22" t="s">
        <v>1520</v>
      </c>
      <c r="K322" s="22" t="s">
        <v>124</v>
      </c>
      <c r="L322" s="22" t="s">
        <v>1522</v>
      </c>
      <c r="M322" s="22" t="s">
        <v>1523</v>
      </c>
      <c r="N322" s="22" t="e">
        <f>INDEX(#REF!,MATCH($K322,#REF!,0))</f>
        <v>#REF!</v>
      </c>
      <c r="O322" s="21"/>
      <c r="P322" s="25" t="str">
        <f t="shared" si="52"/>
        <v>小学语文第12考场</v>
      </c>
      <c r="Q322" s="21"/>
      <c r="R322" s="21">
        <v>360</v>
      </c>
      <c r="S322" s="21" t="s">
        <v>210</v>
      </c>
      <c r="T322" s="32" t="str">
        <f t="shared" si="53"/>
        <v>小学语文</v>
      </c>
      <c r="U322" s="32" t="str">
        <f>IFERROR(VLOOKUP(复审!T322,#REF!,2,FALSE),"无此科目")</f>
        <v>无此科目</v>
      </c>
      <c r="V322" s="21" t="str">
        <f t="shared" si="54"/>
        <v>无此科目360</v>
      </c>
      <c r="W322" s="21">
        <f t="shared" ref="W322:W385" si="60">COUNTIFS($U$2:$U$1000,U322,$R$2:$R$1000,"&lt;="&amp;R322)</f>
        <v>360</v>
      </c>
      <c r="X322" s="21">
        <f t="shared" ref="X322:X385" si="61">IF(E322="","",COUNTIF($E$2:$E$1000,E322&amp;"*"))</f>
        <v>1</v>
      </c>
      <c r="Y322" s="21">
        <f t="shared" si="55"/>
        <v>1</v>
      </c>
      <c r="Z32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22" s="13" t="str">
        <f t="shared" ref="AA322:AA385" si="62">IF(OR(H322="硕士",H322="硕士在读",H322="硕士研究生",H322="研究生")=TRUE,"免考","")</f>
        <v/>
      </c>
      <c r="AB322" s="13" t="str">
        <f t="shared" si="56"/>
        <v>Y</v>
      </c>
      <c r="AC322" s="13" t="str">
        <f t="shared" si="57"/>
        <v/>
      </c>
      <c r="AD322" s="13">
        <f t="shared" si="58"/>
        <v>1</v>
      </c>
      <c r="AE322" s="13" t="e">
        <f>IF(AND(VLOOKUP($T322,#REF!,2,0)=0,S322=""),"“错误请确认”",IF(VLOOKUP($T322,#REF!,2,0)=0,S322,VLOOKUP($T322,#REF!,2,0)))</f>
        <v>#REF!</v>
      </c>
      <c r="AF322" s="13" t="s">
        <v>1524</v>
      </c>
      <c r="AG322" s="13" t="e">
        <f>IF(VLOOKUP(T322,#REF!,29,0)=0,VLOOKUP(T322,#REF!,23,0)&amp;RIGHT(S322,2),VLOOKUP(T322,#REF!,23,0)&amp;VLOOKUP(T322,#REF!,29,0))</f>
        <v>#REF!</v>
      </c>
      <c r="AH322" s="13" t="s">
        <v>124</v>
      </c>
      <c r="AI322" s="13" t="e">
        <f t="shared" si="59"/>
        <v>#REF!</v>
      </c>
    </row>
    <row r="323" ht="15" customHeight="1" spans="1:35">
      <c r="A323" s="21">
        <f t="shared" ref="A323:A386" si="63">ROW()-1</f>
        <v>322</v>
      </c>
      <c r="B323" s="22" t="s">
        <v>1525</v>
      </c>
      <c r="C323" s="22" t="s">
        <v>45</v>
      </c>
      <c r="D323" s="22" t="s">
        <v>36</v>
      </c>
      <c r="E323" s="22" t="s">
        <v>1526</v>
      </c>
      <c r="F323" s="22" t="s">
        <v>1525</v>
      </c>
      <c r="G323" s="22" t="s">
        <v>1525</v>
      </c>
      <c r="H323" s="22" t="s">
        <v>1525</v>
      </c>
      <c r="I323" s="22" t="s">
        <v>1525</v>
      </c>
      <c r="J323" s="22" t="s">
        <v>1525</v>
      </c>
      <c r="K323" s="22" t="s">
        <v>124</v>
      </c>
      <c r="L323" s="22" t="s">
        <v>1527</v>
      </c>
      <c r="M323" s="22" t="s">
        <v>1528</v>
      </c>
      <c r="N323" s="22" t="e">
        <f>INDEX(#REF!,MATCH($K323,#REF!,0))</f>
        <v>#REF!</v>
      </c>
      <c r="O323" s="21"/>
      <c r="P323" s="25" t="str">
        <f t="shared" ref="P323:P386" si="64">IF(W323=0,"",T323&amp;"第"&amp;ROUNDUP(W323/30,0)&amp;"考场")</f>
        <v>小学语文第7考场</v>
      </c>
      <c r="Q323" s="21"/>
      <c r="R323" s="21">
        <v>189</v>
      </c>
      <c r="S323" s="21" t="s">
        <v>126</v>
      </c>
      <c r="T323" s="32" t="str">
        <f t="shared" ref="T323:T386" si="65">LEFT(K323,20)</f>
        <v>小学语文</v>
      </c>
      <c r="U323" s="32" t="str">
        <f>IFERROR(VLOOKUP(复审!T323,#REF!,2,FALSE),"无此科目")</f>
        <v>无此科目</v>
      </c>
      <c r="V323" s="21" t="str">
        <f t="shared" ref="V323:V386" si="66">IF(R323="","",IF(W323&lt;=9,U323&amp;"00"&amp;W323,IF(W323&lt;=100,U323&amp;"0"&amp;W323,U323&amp;W323)))</f>
        <v>无此科目189</v>
      </c>
      <c r="W323" s="21">
        <f t="shared" si="60"/>
        <v>189</v>
      </c>
      <c r="X323" s="21">
        <f t="shared" si="61"/>
        <v>1</v>
      </c>
      <c r="Y323" s="21">
        <f t="shared" ref="Y323:Y386" si="67">IF(OR(RIGHT(V323,1)=0,R323=""),"",COUNTIF($V$2:$V$961,V323))</f>
        <v>1</v>
      </c>
      <c r="Z32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23" s="13" t="str">
        <f t="shared" si="62"/>
        <v/>
      </c>
      <c r="AB323" s="13" t="str">
        <f t="shared" ref="AB323:AB386" si="68">IF(B323="","",IF(R323&gt;=1,"Y","N"))</f>
        <v>Y</v>
      </c>
      <c r="AC323" s="13" t="str">
        <f t="shared" ref="AC323:AC386" si="69">IF(OR(R323&gt;=1,B323=""),"",COUNTIFS($A$2:$A$961,"&lt;="&amp;A323,$A$2:$A$961,"&gt;="&amp;1,$AB$2:$AB$961,"N"))</f>
        <v/>
      </c>
      <c r="AD323" s="13">
        <f t="shared" ref="AD323:AD386" si="70">IF(OR(RIGHT(V323,1)=0,R323=""),"",COUNTIF($R$2:$R$961,R323))</f>
        <v>1</v>
      </c>
      <c r="AE323" s="13" t="e">
        <f>IF(AND(VLOOKUP($T323,#REF!,2,0)=0,S323=""),"“错误请确认”",IF(VLOOKUP($T323,#REF!,2,0)=0,S323,VLOOKUP($T323,#REF!,2,0)))</f>
        <v>#REF!</v>
      </c>
      <c r="AF323" s="13" t="s">
        <v>1529</v>
      </c>
      <c r="AG323" s="13" t="e">
        <f>IF(VLOOKUP(T323,#REF!,29,0)=0,VLOOKUP(T323,#REF!,23,0)&amp;RIGHT(S323,2),VLOOKUP(T323,#REF!,23,0)&amp;VLOOKUP(T323,#REF!,29,0))</f>
        <v>#REF!</v>
      </c>
      <c r="AH323" s="13" t="s">
        <v>128</v>
      </c>
      <c r="AI323" s="13" t="e">
        <f t="shared" ref="AI323:AI386" si="71">LEFT(AE323,5)</f>
        <v>#REF!</v>
      </c>
    </row>
    <row r="324" ht="15" customHeight="1" spans="1:35">
      <c r="A324" s="21">
        <f t="shared" si="63"/>
        <v>323</v>
      </c>
      <c r="B324" s="22" t="s">
        <v>1530</v>
      </c>
      <c r="C324" s="22" t="s">
        <v>45</v>
      </c>
      <c r="D324" s="22" t="s">
        <v>36</v>
      </c>
      <c r="E324" s="22" t="s">
        <v>1531</v>
      </c>
      <c r="F324" s="22" t="s">
        <v>1530</v>
      </c>
      <c r="G324" s="22" t="s">
        <v>1530</v>
      </c>
      <c r="H324" s="22" t="s">
        <v>1530</v>
      </c>
      <c r="I324" s="22" t="s">
        <v>1530</v>
      </c>
      <c r="J324" s="22" t="s">
        <v>1530</v>
      </c>
      <c r="K324" s="22" t="s">
        <v>124</v>
      </c>
      <c r="L324" s="22" t="s">
        <v>1532</v>
      </c>
      <c r="M324" s="22" t="s">
        <v>1532</v>
      </c>
      <c r="N324" s="22" t="e">
        <f>INDEX(#REF!,MATCH($K324,#REF!,0))</f>
        <v>#REF!</v>
      </c>
      <c r="O324" s="21"/>
      <c r="P324" s="25" t="str">
        <f t="shared" si="64"/>
        <v/>
      </c>
      <c r="Q324" s="21"/>
      <c r="R324" s="21"/>
      <c r="S324" s="21"/>
      <c r="T324" s="32" t="str">
        <f t="shared" si="65"/>
        <v>小学语文</v>
      </c>
      <c r="U324" s="32" t="str">
        <f>IFERROR(VLOOKUP(复审!T324,#REF!,2,FALSE),"无此科目")</f>
        <v>无此科目</v>
      </c>
      <c r="V324" s="21" t="str">
        <f t="shared" si="66"/>
        <v/>
      </c>
      <c r="W324" s="21">
        <f t="shared" si="60"/>
        <v>0</v>
      </c>
      <c r="X324" s="21">
        <f t="shared" si="61"/>
        <v>1</v>
      </c>
      <c r="Y324" s="21" t="str">
        <f t="shared" si="67"/>
        <v/>
      </c>
      <c r="Z32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24" s="13" t="str">
        <f t="shared" si="62"/>
        <v/>
      </c>
      <c r="AB324" s="13" t="str">
        <f t="shared" si="68"/>
        <v>N</v>
      </c>
      <c r="AC324" s="13">
        <f t="shared" si="69"/>
        <v>211</v>
      </c>
      <c r="AD324" s="13" t="str">
        <f t="shared" si="70"/>
        <v/>
      </c>
      <c r="AE324" s="13" t="e">
        <f>IF(AND(VLOOKUP($T324,#REF!,2,0)=0,S324=""),"“错误请确认”",IF(VLOOKUP($T324,#REF!,2,0)=0,S324,VLOOKUP($T324,#REF!,2,0)))</f>
        <v>#REF!</v>
      </c>
      <c r="AF324" s="13" t="s">
        <v>1533</v>
      </c>
      <c r="AG324" s="13" t="e">
        <f>IF(VLOOKUP(T324,#REF!,29,0)=0,VLOOKUP(T324,#REF!,23,0)&amp;RIGHT(S324,2),VLOOKUP(T324,#REF!,23,0)&amp;VLOOKUP(T324,#REF!,29,0))</f>
        <v>#REF!</v>
      </c>
      <c r="AH324" s="13" t="s">
        <v>50</v>
      </c>
      <c r="AI324" s="13" t="e">
        <f t="shared" si="71"/>
        <v>#REF!</v>
      </c>
    </row>
    <row r="325" ht="15" customHeight="1" spans="1:35">
      <c r="A325" s="21">
        <f t="shared" si="63"/>
        <v>324</v>
      </c>
      <c r="B325" s="22" t="s">
        <v>1534</v>
      </c>
      <c r="C325" s="22" t="s">
        <v>45</v>
      </c>
      <c r="D325" s="22" t="s">
        <v>1535</v>
      </c>
      <c r="E325" s="22" t="s">
        <v>1536</v>
      </c>
      <c r="F325" s="22" t="s">
        <v>1534</v>
      </c>
      <c r="G325" s="22" t="s">
        <v>1534</v>
      </c>
      <c r="H325" s="22" t="s">
        <v>1534</v>
      </c>
      <c r="I325" s="22" t="s">
        <v>1534</v>
      </c>
      <c r="J325" s="22" t="s">
        <v>1534</v>
      </c>
      <c r="K325" s="22" t="s">
        <v>124</v>
      </c>
      <c r="L325" s="22" t="s">
        <v>1537</v>
      </c>
      <c r="M325" s="22" t="s">
        <v>91</v>
      </c>
      <c r="N325" s="22" t="e">
        <f>INDEX(#REF!,MATCH($K325,#REF!,0))</f>
        <v>#REF!</v>
      </c>
      <c r="O325" s="21"/>
      <c r="P325" s="25" t="str">
        <f t="shared" si="64"/>
        <v/>
      </c>
      <c r="Q325" s="21"/>
      <c r="R325" s="21"/>
      <c r="S325" s="21"/>
      <c r="T325" s="32" t="str">
        <f t="shared" si="65"/>
        <v>小学语文</v>
      </c>
      <c r="U325" s="32" t="str">
        <f>IFERROR(VLOOKUP(复审!T325,#REF!,2,FALSE),"无此科目")</f>
        <v>无此科目</v>
      </c>
      <c r="V325" s="21" t="str">
        <f t="shared" si="66"/>
        <v/>
      </c>
      <c r="W325" s="21">
        <f t="shared" si="60"/>
        <v>0</v>
      </c>
      <c r="X325" s="21">
        <f t="shared" si="61"/>
        <v>1</v>
      </c>
      <c r="Y325" s="21" t="str">
        <f t="shared" si="67"/>
        <v/>
      </c>
      <c r="Z32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25" s="13" t="str">
        <f t="shared" si="62"/>
        <v/>
      </c>
      <c r="AB325" s="13" t="str">
        <f t="shared" si="68"/>
        <v>N</v>
      </c>
      <c r="AC325" s="13">
        <f t="shared" si="69"/>
        <v>212</v>
      </c>
      <c r="AD325" s="13" t="str">
        <f t="shared" si="70"/>
        <v/>
      </c>
      <c r="AE325" s="13" t="e">
        <f>IF(AND(VLOOKUP($T325,#REF!,2,0)=0,S325=""),"“错误请确认”",IF(VLOOKUP($T325,#REF!,2,0)=0,S325,VLOOKUP($T325,#REF!,2,0)))</f>
        <v>#REF!</v>
      </c>
      <c r="AF325" s="13" t="s">
        <v>1538</v>
      </c>
      <c r="AG325" s="13" t="e">
        <f>IF(VLOOKUP(T325,#REF!,29,0)=0,VLOOKUP(T325,#REF!,23,0)&amp;RIGHT(S325,2),VLOOKUP(T325,#REF!,23,0)&amp;VLOOKUP(T325,#REF!,29,0))</f>
        <v>#REF!</v>
      </c>
      <c r="AH325" s="13" t="s">
        <v>50</v>
      </c>
      <c r="AI325" s="13" t="e">
        <f t="shared" si="71"/>
        <v>#REF!</v>
      </c>
    </row>
    <row r="326" ht="15" customHeight="1" spans="1:35">
      <c r="A326" s="21">
        <f t="shared" si="63"/>
        <v>325</v>
      </c>
      <c r="B326" s="22" t="s">
        <v>1539</v>
      </c>
      <c r="C326" s="22" t="s">
        <v>45</v>
      </c>
      <c r="D326" s="22" t="s">
        <v>36</v>
      </c>
      <c r="E326" s="22" t="s">
        <v>1540</v>
      </c>
      <c r="F326" s="22" t="s">
        <v>1539</v>
      </c>
      <c r="G326" s="22" t="s">
        <v>1539</v>
      </c>
      <c r="H326" s="22" t="s">
        <v>1539</v>
      </c>
      <c r="I326" s="22" t="s">
        <v>1539</v>
      </c>
      <c r="J326" s="22" t="s">
        <v>1539</v>
      </c>
      <c r="K326" s="22" t="s">
        <v>124</v>
      </c>
      <c r="L326" s="22" t="s">
        <v>1541</v>
      </c>
      <c r="M326" s="22" t="s">
        <v>1542</v>
      </c>
      <c r="N326" s="22" t="e">
        <f>INDEX(#REF!,MATCH($K326,#REF!,0))</f>
        <v>#REF!</v>
      </c>
      <c r="O326" s="21"/>
      <c r="P326" s="25" t="str">
        <f t="shared" si="64"/>
        <v/>
      </c>
      <c r="Q326" s="21"/>
      <c r="R326" s="21"/>
      <c r="S326" s="21"/>
      <c r="T326" s="32" t="str">
        <f t="shared" si="65"/>
        <v>小学语文</v>
      </c>
      <c r="U326" s="32" t="str">
        <f>IFERROR(VLOOKUP(复审!T326,#REF!,2,FALSE),"无此科目")</f>
        <v>无此科目</v>
      </c>
      <c r="V326" s="21" t="str">
        <f t="shared" si="66"/>
        <v/>
      </c>
      <c r="W326" s="21">
        <f t="shared" si="60"/>
        <v>0</v>
      </c>
      <c r="X326" s="21">
        <f t="shared" si="61"/>
        <v>1</v>
      </c>
      <c r="Y326" s="21" t="str">
        <f t="shared" si="67"/>
        <v/>
      </c>
      <c r="Z32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26" s="13" t="str">
        <f t="shared" si="62"/>
        <v/>
      </c>
      <c r="AB326" s="13" t="str">
        <f t="shared" si="68"/>
        <v>N</v>
      </c>
      <c r="AC326" s="13">
        <f t="shared" si="69"/>
        <v>213</v>
      </c>
      <c r="AD326" s="13" t="str">
        <f t="shared" si="70"/>
        <v/>
      </c>
      <c r="AE326" s="13" t="e">
        <f>IF(AND(VLOOKUP($T326,#REF!,2,0)=0,S326=""),"“错误请确认”",IF(VLOOKUP($T326,#REF!,2,0)=0,S326,VLOOKUP($T326,#REF!,2,0)))</f>
        <v>#REF!</v>
      </c>
      <c r="AF326" s="13" t="s">
        <v>1543</v>
      </c>
      <c r="AG326" s="13" t="e">
        <f>IF(VLOOKUP(T326,#REF!,29,0)=0,VLOOKUP(T326,#REF!,23,0)&amp;RIGHT(S326,2),VLOOKUP(T326,#REF!,23,0)&amp;VLOOKUP(T326,#REF!,29,0))</f>
        <v>#REF!</v>
      </c>
      <c r="AH326" s="13" t="s">
        <v>50</v>
      </c>
      <c r="AI326" s="13" t="e">
        <f t="shared" si="71"/>
        <v>#REF!</v>
      </c>
    </row>
    <row r="327" ht="15" customHeight="1" spans="1:35">
      <c r="A327" s="21">
        <f t="shared" si="63"/>
        <v>326</v>
      </c>
      <c r="B327" s="22" t="s">
        <v>1544</v>
      </c>
      <c r="C327" s="22" t="s">
        <v>35</v>
      </c>
      <c r="D327" s="22" t="s">
        <v>36</v>
      </c>
      <c r="E327" s="22" t="s">
        <v>1545</v>
      </c>
      <c r="F327" s="22" t="s">
        <v>1544</v>
      </c>
      <c r="G327" s="22" t="s">
        <v>1544</v>
      </c>
      <c r="H327" s="22" t="s">
        <v>1544</v>
      </c>
      <c r="I327" s="22" t="s">
        <v>1544</v>
      </c>
      <c r="J327" s="22" t="s">
        <v>1544</v>
      </c>
      <c r="K327" s="22" t="s">
        <v>124</v>
      </c>
      <c r="L327" s="22" t="s">
        <v>1546</v>
      </c>
      <c r="M327" s="22" t="s">
        <v>1547</v>
      </c>
      <c r="N327" s="22" t="e">
        <f>INDEX(#REF!,MATCH($K327,#REF!,0))</f>
        <v>#REF!</v>
      </c>
      <c r="O327" s="21"/>
      <c r="P327" s="25" t="str">
        <f t="shared" si="64"/>
        <v/>
      </c>
      <c r="Q327" s="21"/>
      <c r="R327" s="21"/>
      <c r="S327" s="21"/>
      <c r="T327" s="32" t="str">
        <f t="shared" si="65"/>
        <v>小学语文</v>
      </c>
      <c r="U327" s="32" t="str">
        <f>IFERROR(VLOOKUP(复审!T327,#REF!,2,FALSE),"无此科目")</f>
        <v>无此科目</v>
      </c>
      <c r="V327" s="21" t="str">
        <f t="shared" si="66"/>
        <v/>
      </c>
      <c r="W327" s="21">
        <f t="shared" si="60"/>
        <v>0</v>
      </c>
      <c r="X327" s="21">
        <f t="shared" si="61"/>
        <v>1</v>
      </c>
      <c r="Y327" s="21" t="str">
        <f t="shared" si="67"/>
        <v/>
      </c>
      <c r="Z32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27" s="13" t="str">
        <f t="shared" si="62"/>
        <v/>
      </c>
      <c r="AB327" s="13" t="str">
        <f t="shared" si="68"/>
        <v>N</v>
      </c>
      <c r="AC327" s="13">
        <f t="shared" si="69"/>
        <v>214</v>
      </c>
      <c r="AD327" s="13" t="str">
        <f t="shared" si="70"/>
        <v/>
      </c>
      <c r="AE327" s="13" t="e">
        <f>IF(AND(VLOOKUP($T327,#REF!,2,0)=0,S327=""),"“错误请确认”",IF(VLOOKUP($T327,#REF!,2,0)=0,S327,VLOOKUP($T327,#REF!,2,0)))</f>
        <v>#REF!</v>
      </c>
      <c r="AF327" s="13" t="s">
        <v>1548</v>
      </c>
      <c r="AG327" s="13" t="e">
        <f>IF(VLOOKUP(T327,#REF!,29,0)=0,VLOOKUP(T327,#REF!,23,0)&amp;RIGHT(S327,2),VLOOKUP(T327,#REF!,23,0)&amp;VLOOKUP(T327,#REF!,29,0))</f>
        <v>#REF!</v>
      </c>
      <c r="AH327" s="13" t="s">
        <v>50</v>
      </c>
      <c r="AI327" s="13" t="e">
        <f t="shared" si="71"/>
        <v>#REF!</v>
      </c>
    </row>
    <row r="328" ht="15" customHeight="1" spans="1:35">
      <c r="A328" s="21">
        <f t="shared" si="63"/>
        <v>327</v>
      </c>
      <c r="B328" s="22" t="s">
        <v>1549</v>
      </c>
      <c r="C328" s="22" t="s">
        <v>45</v>
      </c>
      <c r="D328" s="22" t="s">
        <v>36</v>
      </c>
      <c r="E328" s="22" t="s">
        <v>1550</v>
      </c>
      <c r="F328" s="22" t="s">
        <v>1549</v>
      </c>
      <c r="G328" s="22" t="s">
        <v>1549</v>
      </c>
      <c r="H328" s="22" t="s">
        <v>1549</v>
      </c>
      <c r="I328" s="22" t="s">
        <v>1549</v>
      </c>
      <c r="J328" s="22" t="s">
        <v>1549</v>
      </c>
      <c r="K328" s="22" t="s">
        <v>124</v>
      </c>
      <c r="L328" s="22" t="s">
        <v>1551</v>
      </c>
      <c r="M328" s="22" t="s">
        <v>1552</v>
      </c>
      <c r="N328" s="22" t="e">
        <f>INDEX(#REF!,MATCH($K328,#REF!,0))</f>
        <v>#REF!</v>
      </c>
      <c r="O328" s="21"/>
      <c r="P328" s="25" t="str">
        <f t="shared" si="64"/>
        <v/>
      </c>
      <c r="Q328" s="21"/>
      <c r="R328" s="21"/>
      <c r="S328" s="21"/>
      <c r="T328" s="32" t="str">
        <f t="shared" si="65"/>
        <v>小学语文</v>
      </c>
      <c r="U328" s="32" t="str">
        <f>IFERROR(VLOOKUP(复审!T328,#REF!,2,FALSE),"无此科目")</f>
        <v>无此科目</v>
      </c>
      <c r="V328" s="21" t="str">
        <f t="shared" si="66"/>
        <v/>
      </c>
      <c r="W328" s="21">
        <f t="shared" si="60"/>
        <v>0</v>
      </c>
      <c r="X328" s="21">
        <f t="shared" si="61"/>
        <v>1</v>
      </c>
      <c r="Y328" s="21" t="str">
        <f t="shared" si="67"/>
        <v/>
      </c>
      <c r="Z32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28" s="13" t="str">
        <f t="shared" si="62"/>
        <v/>
      </c>
      <c r="AB328" s="13" t="str">
        <f t="shared" si="68"/>
        <v>N</v>
      </c>
      <c r="AC328" s="13">
        <f t="shared" si="69"/>
        <v>215</v>
      </c>
      <c r="AD328" s="13" t="str">
        <f t="shared" si="70"/>
        <v/>
      </c>
      <c r="AE328" s="13" t="e">
        <f>IF(AND(VLOOKUP($T328,#REF!,2,0)=0,S328=""),"“错误请确认”",IF(VLOOKUP($T328,#REF!,2,0)=0,S328,VLOOKUP($T328,#REF!,2,0)))</f>
        <v>#REF!</v>
      </c>
      <c r="AF328" s="13" t="s">
        <v>1553</v>
      </c>
      <c r="AG328" s="13" t="e">
        <f>IF(VLOOKUP(T328,#REF!,29,0)=0,VLOOKUP(T328,#REF!,23,0)&amp;RIGHT(S328,2),VLOOKUP(T328,#REF!,23,0)&amp;VLOOKUP(T328,#REF!,29,0))</f>
        <v>#REF!</v>
      </c>
      <c r="AH328" s="13" t="s">
        <v>50</v>
      </c>
      <c r="AI328" s="13" t="e">
        <f t="shared" si="71"/>
        <v>#REF!</v>
      </c>
    </row>
    <row r="329" ht="15" customHeight="1" spans="1:35">
      <c r="A329" s="21">
        <f t="shared" si="63"/>
        <v>328</v>
      </c>
      <c r="B329" s="22" t="s">
        <v>1554</v>
      </c>
      <c r="C329" s="22" t="s">
        <v>45</v>
      </c>
      <c r="D329" s="22" t="s">
        <v>36</v>
      </c>
      <c r="E329" s="22" t="s">
        <v>1555</v>
      </c>
      <c r="F329" s="22" t="s">
        <v>1554</v>
      </c>
      <c r="G329" s="22" t="s">
        <v>1554</v>
      </c>
      <c r="H329" s="22" t="s">
        <v>1554</v>
      </c>
      <c r="I329" s="22" t="s">
        <v>1554</v>
      </c>
      <c r="J329" s="22" t="s">
        <v>1554</v>
      </c>
      <c r="K329" s="22" t="s">
        <v>124</v>
      </c>
      <c r="L329" s="22" t="s">
        <v>1556</v>
      </c>
      <c r="M329" s="22" t="s">
        <v>1557</v>
      </c>
      <c r="N329" s="22" t="e">
        <f>INDEX(#REF!,MATCH($K329,#REF!,0))</f>
        <v>#REF!</v>
      </c>
      <c r="O329" s="21"/>
      <c r="P329" s="25" t="str">
        <f t="shared" si="64"/>
        <v/>
      </c>
      <c r="Q329" s="21"/>
      <c r="R329" s="21"/>
      <c r="S329" s="21"/>
      <c r="T329" s="32" t="str">
        <f t="shared" si="65"/>
        <v>小学语文</v>
      </c>
      <c r="U329" s="32" t="str">
        <f>IFERROR(VLOOKUP(复审!T329,#REF!,2,FALSE),"无此科目")</f>
        <v>无此科目</v>
      </c>
      <c r="V329" s="21" t="str">
        <f t="shared" si="66"/>
        <v/>
      </c>
      <c r="W329" s="21">
        <f t="shared" si="60"/>
        <v>0</v>
      </c>
      <c r="X329" s="21">
        <f t="shared" si="61"/>
        <v>1</v>
      </c>
      <c r="Y329" s="21" t="str">
        <f t="shared" si="67"/>
        <v/>
      </c>
      <c r="Z32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29" s="13" t="str">
        <f t="shared" si="62"/>
        <v/>
      </c>
      <c r="AB329" s="13" t="str">
        <f t="shared" si="68"/>
        <v>N</v>
      </c>
      <c r="AC329" s="13">
        <f t="shared" si="69"/>
        <v>216</v>
      </c>
      <c r="AD329" s="13" t="str">
        <f t="shared" si="70"/>
        <v/>
      </c>
      <c r="AE329" s="13" t="e">
        <f>IF(AND(VLOOKUP($T329,#REF!,2,0)=0,S329=""),"“错误请确认”",IF(VLOOKUP($T329,#REF!,2,0)=0,S329,VLOOKUP($T329,#REF!,2,0)))</f>
        <v>#REF!</v>
      </c>
      <c r="AF329" s="13" t="s">
        <v>1558</v>
      </c>
      <c r="AG329" s="13" t="e">
        <f>IF(VLOOKUP(T329,#REF!,29,0)=0,VLOOKUP(T329,#REF!,23,0)&amp;RIGHT(S329,2),VLOOKUP(T329,#REF!,23,0)&amp;VLOOKUP(T329,#REF!,29,0))</f>
        <v>#REF!</v>
      </c>
      <c r="AH329" s="13" t="s">
        <v>50</v>
      </c>
      <c r="AI329" s="13" t="e">
        <f t="shared" si="71"/>
        <v>#REF!</v>
      </c>
    </row>
    <row r="330" ht="15" customHeight="1" spans="1:35">
      <c r="A330" s="21">
        <f t="shared" si="63"/>
        <v>329</v>
      </c>
      <c r="B330" s="22" t="s">
        <v>1559</v>
      </c>
      <c r="C330" s="22" t="s">
        <v>45</v>
      </c>
      <c r="D330" s="22" t="s">
        <v>36</v>
      </c>
      <c r="E330" s="22" t="s">
        <v>1560</v>
      </c>
      <c r="F330" s="22" t="s">
        <v>1559</v>
      </c>
      <c r="G330" s="22" t="s">
        <v>1559</v>
      </c>
      <c r="H330" s="22" t="s">
        <v>1559</v>
      </c>
      <c r="I330" s="22" t="s">
        <v>1559</v>
      </c>
      <c r="J330" s="22" t="s">
        <v>1559</v>
      </c>
      <c r="K330" s="22" t="s">
        <v>1561</v>
      </c>
      <c r="L330" s="22" t="s">
        <v>1562</v>
      </c>
      <c r="M330" s="22" t="s">
        <v>1563</v>
      </c>
      <c r="N330" s="22" t="e">
        <f>INDEX(#REF!,MATCH($K330,#REF!,0))</f>
        <v>#REF!</v>
      </c>
      <c r="O330" s="21"/>
      <c r="P330" s="25" t="str">
        <f t="shared" si="64"/>
        <v/>
      </c>
      <c r="Q330" s="21"/>
      <c r="R330" s="21"/>
      <c r="S330" s="21"/>
      <c r="T330" s="32" t="str">
        <f t="shared" si="65"/>
        <v>小学数学</v>
      </c>
      <c r="U330" s="32" t="str">
        <f>IFERROR(VLOOKUP(复审!T330,#REF!,2,FALSE),"无此科目")</f>
        <v>无此科目</v>
      </c>
      <c r="V330" s="21" t="str">
        <f t="shared" si="66"/>
        <v/>
      </c>
      <c r="W330" s="21">
        <f t="shared" si="60"/>
        <v>0</v>
      </c>
      <c r="X330" s="21">
        <f t="shared" si="61"/>
        <v>1</v>
      </c>
      <c r="Y330" s="21" t="str">
        <f t="shared" si="67"/>
        <v/>
      </c>
      <c r="Z33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30" s="13" t="str">
        <f t="shared" si="62"/>
        <v/>
      </c>
      <c r="AB330" s="13" t="str">
        <f t="shared" si="68"/>
        <v>N</v>
      </c>
      <c r="AC330" s="13">
        <f t="shared" si="69"/>
        <v>217</v>
      </c>
      <c r="AD330" s="13" t="str">
        <f t="shared" si="70"/>
        <v/>
      </c>
      <c r="AE330" s="13" t="e">
        <f>IF(AND(VLOOKUP($T330,#REF!,2,0)=0,S330=""),"“错误请确认”",IF(VLOOKUP($T330,#REF!,2,0)=0,S330,VLOOKUP($T330,#REF!,2,0)))</f>
        <v>#REF!</v>
      </c>
      <c r="AF330" s="13" t="s">
        <v>1564</v>
      </c>
      <c r="AG330" s="13" t="e">
        <f>IF(VLOOKUP(T330,#REF!,29,0)=0,VLOOKUP(T330,#REF!,23,0)&amp;RIGHT(S330,2),VLOOKUP(T330,#REF!,23,0)&amp;VLOOKUP(T330,#REF!,29,0))</f>
        <v>#REF!</v>
      </c>
      <c r="AH330" s="13" t="s">
        <v>50</v>
      </c>
      <c r="AI330" s="13" t="e">
        <f t="shared" si="71"/>
        <v>#REF!</v>
      </c>
    </row>
    <row r="331" ht="15" customHeight="1" spans="1:35">
      <c r="A331" s="21">
        <f t="shared" si="63"/>
        <v>330</v>
      </c>
      <c r="B331" s="22" t="s">
        <v>1565</v>
      </c>
      <c r="C331" s="22" t="s">
        <v>45</v>
      </c>
      <c r="D331" s="22" t="s">
        <v>36</v>
      </c>
      <c r="E331" s="22" t="s">
        <v>1566</v>
      </c>
      <c r="F331" s="22" t="s">
        <v>1565</v>
      </c>
      <c r="G331" s="22" t="s">
        <v>1565</v>
      </c>
      <c r="H331" s="22" t="s">
        <v>1565</v>
      </c>
      <c r="I331" s="22" t="s">
        <v>1565</v>
      </c>
      <c r="J331" s="22" t="s">
        <v>1565</v>
      </c>
      <c r="K331" s="22" t="s">
        <v>1561</v>
      </c>
      <c r="L331" s="22" t="s">
        <v>1567</v>
      </c>
      <c r="M331" s="22" t="s">
        <v>1568</v>
      </c>
      <c r="N331" s="22" t="e">
        <f>INDEX(#REF!,MATCH($K331,#REF!,0))</f>
        <v>#REF!</v>
      </c>
      <c r="O331" s="21"/>
      <c r="P331" s="25" t="str">
        <f t="shared" si="64"/>
        <v>小学数学第13考场</v>
      </c>
      <c r="Q331" s="21"/>
      <c r="R331" s="21">
        <v>371</v>
      </c>
      <c r="S331" s="21" t="s">
        <v>1569</v>
      </c>
      <c r="T331" s="32" t="str">
        <f t="shared" si="65"/>
        <v>小学数学</v>
      </c>
      <c r="U331" s="32" t="str">
        <f>IFERROR(VLOOKUP(复审!T331,#REF!,2,FALSE),"无此科目")</f>
        <v>无此科目</v>
      </c>
      <c r="V331" s="21" t="str">
        <f t="shared" si="66"/>
        <v>无此科目371</v>
      </c>
      <c r="W331" s="21">
        <f t="shared" si="60"/>
        <v>371</v>
      </c>
      <c r="X331" s="21">
        <f t="shared" si="61"/>
        <v>1</v>
      </c>
      <c r="Y331" s="21">
        <f t="shared" si="67"/>
        <v>1</v>
      </c>
      <c r="Z33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31" s="13" t="str">
        <f t="shared" si="62"/>
        <v/>
      </c>
      <c r="AB331" s="13" t="str">
        <f t="shared" si="68"/>
        <v>Y</v>
      </c>
      <c r="AC331" s="13" t="str">
        <f t="shared" si="69"/>
        <v/>
      </c>
      <c r="AD331" s="13">
        <f t="shared" si="70"/>
        <v>1</v>
      </c>
      <c r="AE331" s="13" t="e">
        <f>IF(AND(VLOOKUP($T331,#REF!,2,0)=0,S331=""),"“错误请确认”",IF(VLOOKUP($T331,#REF!,2,0)=0,S331,VLOOKUP($T331,#REF!,2,0)))</f>
        <v>#REF!</v>
      </c>
      <c r="AF331" s="13" t="s">
        <v>1570</v>
      </c>
      <c r="AG331" s="13" t="e">
        <f>IF(VLOOKUP(T331,#REF!,29,0)=0,VLOOKUP(T331,#REF!,23,0)&amp;RIGHT(S331,2),VLOOKUP(T331,#REF!,23,0)&amp;VLOOKUP(T331,#REF!,29,0))</f>
        <v>#REF!</v>
      </c>
      <c r="AH331" s="13" t="s">
        <v>1561</v>
      </c>
      <c r="AI331" s="13" t="e">
        <f t="shared" si="71"/>
        <v>#REF!</v>
      </c>
    </row>
    <row r="332" ht="15" customHeight="1" spans="1:35">
      <c r="A332" s="21">
        <f t="shared" si="63"/>
        <v>331</v>
      </c>
      <c r="B332" s="22" t="s">
        <v>1571</v>
      </c>
      <c r="C332" s="22" t="s">
        <v>35</v>
      </c>
      <c r="D332" s="22" t="s">
        <v>36</v>
      </c>
      <c r="E332" s="22" t="s">
        <v>1572</v>
      </c>
      <c r="F332" s="22" t="s">
        <v>1571</v>
      </c>
      <c r="G332" s="22" t="s">
        <v>1571</v>
      </c>
      <c r="H332" s="22" t="s">
        <v>1571</v>
      </c>
      <c r="I332" s="22" t="s">
        <v>1571</v>
      </c>
      <c r="J332" s="22" t="s">
        <v>1571</v>
      </c>
      <c r="K332" s="22" t="s">
        <v>1561</v>
      </c>
      <c r="L332" s="22" t="s">
        <v>1573</v>
      </c>
      <c r="M332" s="22" t="s">
        <v>1573</v>
      </c>
      <c r="N332" s="22" t="e">
        <f>INDEX(#REF!,MATCH($K332,#REF!,0))</f>
        <v>#REF!</v>
      </c>
      <c r="O332" s="21"/>
      <c r="P332" s="25" t="str">
        <f t="shared" si="64"/>
        <v>小学数学第3考场</v>
      </c>
      <c r="Q332" s="21"/>
      <c r="R332" s="21">
        <v>86</v>
      </c>
      <c r="S332" s="21" t="s">
        <v>150</v>
      </c>
      <c r="T332" s="32" t="str">
        <f t="shared" si="65"/>
        <v>小学数学</v>
      </c>
      <c r="U332" s="32" t="str">
        <f>IFERROR(VLOOKUP(复审!T332,#REF!,2,FALSE),"无此科目")</f>
        <v>无此科目</v>
      </c>
      <c r="V332" s="21" t="str">
        <f t="shared" si="66"/>
        <v>无此科目086</v>
      </c>
      <c r="W332" s="21">
        <f t="shared" si="60"/>
        <v>86</v>
      </c>
      <c r="X332" s="21">
        <f t="shared" si="61"/>
        <v>1</v>
      </c>
      <c r="Y332" s="21">
        <f t="shared" si="67"/>
        <v>1</v>
      </c>
      <c r="Z33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32" s="13" t="str">
        <f t="shared" si="62"/>
        <v/>
      </c>
      <c r="AB332" s="13" t="str">
        <f t="shared" si="68"/>
        <v>Y</v>
      </c>
      <c r="AC332" s="13" t="str">
        <f t="shared" si="69"/>
        <v/>
      </c>
      <c r="AD332" s="13">
        <f t="shared" si="70"/>
        <v>1</v>
      </c>
      <c r="AE332" s="13" t="e">
        <f>IF(AND(VLOOKUP($T332,#REF!,2,0)=0,S332=""),"“错误请确认”",IF(VLOOKUP($T332,#REF!,2,0)=0,S332,VLOOKUP($T332,#REF!,2,0)))</f>
        <v>#REF!</v>
      </c>
      <c r="AF332" s="13" t="s">
        <v>1574</v>
      </c>
      <c r="AG332" s="13" t="e">
        <f>IF(VLOOKUP(T332,#REF!,29,0)=0,VLOOKUP(T332,#REF!,23,0)&amp;RIGHT(S332,2),VLOOKUP(T332,#REF!,23,0)&amp;VLOOKUP(T332,#REF!,29,0))</f>
        <v>#REF!</v>
      </c>
      <c r="AH332" s="13" t="s">
        <v>61</v>
      </c>
      <c r="AI332" s="13" t="e">
        <f t="shared" si="71"/>
        <v>#REF!</v>
      </c>
    </row>
    <row r="333" ht="15" customHeight="1" spans="1:35">
      <c r="A333" s="21">
        <f t="shared" si="63"/>
        <v>332</v>
      </c>
      <c r="B333" s="22" t="s">
        <v>1575</v>
      </c>
      <c r="C333" s="22" t="s">
        <v>45</v>
      </c>
      <c r="D333" s="22" t="s">
        <v>36</v>
      </c>
      <c r="E333" s="22" t="s">
        <v>1576</v>
      </c>
      <c r="F333" s="22" t="s">
        <v>1575</v>
      </c>
      <c r="G333" s="22" t="s">
        <v>1575</v>
      </c>
      <c r="H333" s="22" t="s">
        <v>1575</v>
      </c>
      <c r="I333" s="22" t="s">
        <v>1575</v>
      </c>
      <c r="J333" s="22" t="s">
        <v>1575</v>
      </c>
      <c r="K333" s="22" t="s">
        <v>1561</v>
      </c>
      <c r="L333" s="22" t="s">
        <v>1577</v>
      </c>
      <c r="M333" s="22" t="s">
        <v>1578</v>
      </c>
      <c r="N333" s="22" t="e">
        <f>INDEX(#REF!,MATCH($K333,#REF!,0))</f>
        <v>#REF!</v>
      </c>
      <c r="O333" s="21"/>
      <c r="P333" s="25" t="str">
        <f t="shared" si="64"/>
        <v/>
      </c>
      <c r="Q333" s="21"/>
      <c r="R333" s="21"/>
      <c r="S333" s="21"/>
      <c r="T333" s="32" t="str">
        <f t="shared" si="65"/>
        <v>小学数学</v>
      </c>
      <c r="U333" s="32" t="str">
        <f>IFERROR(VLOOKUP(复审!T333,#REF!,2,FALSE),"无此科目")</f>
        <v>无此科目</v>
      </c>
      <c r="V333" s="21" t="str">
        <f t="shared" si="66"/>
        <v/>
      </c>
      <c r="W333" s="21">
        <f t="shared" si="60"/>
        <v>0</v>
      </c>
      <c r="X333" s="21">
        <f t="shared" si="61"/>
        <v>1</v>
      </c>
      <c r="Y333" s="21" t="str">
        <f t="shared" si="67"/>
        <v/>
      </c>
      <c r="Z33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33" s="13" t="str">
        <f t="shared" si="62"/>
        <v/>
      </c>
      <c r="AB333" s="13" t="str">
        <f t="shared" si="68"/>
        <v>N</v>
      </c>
      <c r="AC333" s="13">
        <f t="shared" si="69"/>
        <v>218</v>
      </c>
      <c r="AD333" s="13" t="str">
        <f t="shared" si="70"/>
        <v/>
      </c>
      <c r="AE333" s="13" t="e">
        <f>IF(AND(VLOOKUP($T333,#REF!,2,0)=0,S333=""),"“错误请确认”",IF(VLOOKUP($T333,#REF!,2,0)=0,S333,VLOOKUP($T333,#REF!,2,0)))</f>
        <v>#REF!</v>
      </c>
      <c r="AF333" s="13" t="s">
        <v>1579</v>
      </c>
      <c r="AG333" s="13" t="e">
        <f>IF(VLOOKUP(T333,#REF!,29,0)=0,VLOOKUP(T333,#REF!,23,0)&amp;RIGHT(S333,2),VLOOKUP(T333,#REF!,23,0)&amp;VLOOKUP(T333,#REF!,29,0))</f>
        <v>#REF!</v>
      </c>
      <c r="AH333" s="13" t="s">
        <v>50</v>
      </c>
      <c r="AI333" s="13" t="e">
        <f t="shared" si="71"/>
        <v>#REF!</v>
      </c>
    </row>
    <row r="334" ht="15" customHeight="1" spans="1:35">
      <c r="A334" s="21">
        <f t="shared" si="63"/>
        <v>333</v>
      </c>
      <c r="B334" s="22" t="s">
        <v>1580</v>
      </c>
      <c r="C334" s="22" t="s">
        <v>45</v>
      </c>
      <c r="D334" s="22" t="s">
        <v>36</v>
      </c>
      <c r="E334" s="22" t="s">
        <v>1581</v>
      </c>
      <c r="F334" s="22" t="s">
        <v>1580</v>
      </c>
      <c r="G334" s="22" t="s">
        <v>1580</v>
      </c>
      <c r="H334" s="22" t="s">
        <v>1580</v>
      </c>
      <c r="I334" s="22" t="s">
        <v>1580</v>
      </c>
      <c r="J334" s="22" t="s">
        <v>1580</v>
      </c>
      <c r="K334" s="22" t="s">
        <v>1561</v>
      </c>
      <c r="L334" s="22" t="s">
        <v>1582</v>
      </c>
      <c r="M334" s="22" t="s">
        <v>1583</v>
      </c>
      <c r="N334" s="22" t="e">
        <f>INDEX(#REF!,MATCH($K334,#REF!,0))</f>
        <v>#REF!</v>
      </c>
      <c r="O334" s="21"/>
      <c r="P334" s="25" t="str">
        <f t="shared" si="64"/>
        <v/>
      </c>
      <c r="Q334" s="21"/>
      <c r="R334" s="21"/>
      <c r="S334" s="21"/>
      <c r="T334" s="32" t="str">
        <f t="shared" si="65"/>
        <v>小学数学</v>
      </c>
      <c r="U334" s="32" t="str">
        <f>IFERROR(VLOOKUP(复审!T334,#REF!,2,FALSE),"无此科目")</f>
        <v>无此科目</v>
      </c>
      <c r="V334" s="21" t="str">
        <f t="shared" si="66"/>
        <v/>
      </c>
      <c r="W334" s="21">
        <f t="shared" si="60"/>
        <v>0</v>
      </c>
      <c r="X334" s="21">
        <f t="shared" si="61"/>
        <v>1</v>
      </c>
      <c r="Y334" s="21" t="str">
        <f t="shared" si="67"/>
        <v/>
      </c>
      <c r="Z33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34" s="13" t="str">
        <f t="shared" si="62"/>
        <v/>
      </c>
      <c r="AB334" s="13" t="str">
        <f t="shared" si="68"/>
        <v>N</v>
      </c>
      <c r="AC334" s="13">
        <f t="shared" si="69"/>
        <v>219</v>
      </c>
      <c r="AD334" s="13" t="str">
        <f t="shared" si="70"/>
        <v/>
      </c>
      <c r="AE334" s="13" t="e">
        <f>IF(AND(VLOOKUP($T334,#REF!,2,0)=0,S334=""),"“错误请确认”",IF(VLOOKUP($T334,#REF!,2,0)=0,S334,VLOOKUP($T334,#REF!,2,0)))</f>
        <v>#REF!</v>
      </c>
      <c r="AF334" s="13" t="s">
        <v>1584</v>
      </c>
      <c r="AG334" s="13" t="e">
        <f>IF(VLOOKUP(T334,#REF!,29,0)=0,VLOOKUP(T334,#REF!,23,0)&amp;RIGHT(S334,2),VLOOKUP(T334,#REF!,23,0)&amp;VLOOKUP(T334,#REF!,29,0))</f>
        <v>#REF!</v>
      </c>
      <c r="AH334" s="13" t="s">
        <v>50</v>
      </c>
      <c r="AI334" s="13" t="e">
        <f t="shared" si="71"/>
        <v>#REF!</v>
      </c>
    </row>
    <row r="335" ht="15" customHeight="1" spans="1:35">
      <c r="A335" s="21">
        <f t="shared" si="63"/>
        <v>334</v>
      </c>
      <c r="B335" s="22" t="s">
        <v>1585</v>
      </c>
      <c r="C335" s="22" t="s">
        <v>45</v>
      </c>
      <c r="D335" s="22" t="s">
        <v>36</v>
      </c>
      <c r="E335" s="22" t="s">
        <v>1586</v>
      </c>
      <c r="F335" s="22" t="s">
        <v>1585</v>
      </c>
      <c r="G335" s="22" t="s">
        <v>1585</v>
      </c>
      <c r="H335" s="22" t="s">
        <v>1585</v>
      </c>
      <c r="I335" s="22" t="s">
        <v>1585</v>
      </c>
      <c r="J335" s="22" t="s">
        <v>1585</v>
      </c>
      <c r="K335" s="22" t="s">
        <v>1561</v>
      </c>
      <c r="L335" s="22" t="s">
        <v>1587</v>
      </c>
      <c r="M335" s="22" t="s">
        <v>1588</v>
      </c>
      <c r="N335" s="22" t="e">
        <f>INDEX(#REF!,MATCH($K335,#REF!,0))</f>
        <v>#REF!</v>
      </c>
      <c r="O335" s="21"/>
      <c r="P335" s="25" t="str">
        <f t="shared" si="64"/>
        <v/>
      </c>
      <c r="Q335" s="21"/>
      <c r="R335" s="21"/>
      <c r="S335" s="21"/>
      <c r="T335" s="32" t="str">
        <f t="shared" si="65"/>
        <v>小学数学</v>
      </c>
      <c r="U335" s="32" t="str">
        <f>IFERROR(VLOOKUP(复审!T335,#REF!,2,FALSE),"无此科目")</f>
        <v>无此科目</v>
      </c>
      <c r="V335" s="21" t="str">
        <f t="shared" si="66"/>
        <v/>
      </c>
      <c r="W335" s="21">
        <f t="shared" si="60"/>
        <v>0</v>
      </c>
      <c r="X335" s="21">
        <f t="shared" si="61"/>
        <v>1</v>
      </c>
      <c r="Y335" s="21" t="str">
        <f t="shared" si="67"/>
        <v/>
      </c>
      <c r="Z33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35" s="13" t="str">
        <f t="shared" si="62"/>
        <v/>
      </c>
      <c r="AB335" s="13" t="str">
        <f t="shared" si="68"/>
        <v>N</v>
      </c>
      <c r="AC335" s="13">
        <f t="shared" si="69"/>
        <v>220</v>
      </c>
      <c r="AD335" s="13" t="str">
        <f t="shared" si="70"/>
        <v/>
      </c>
      <c r="AE335" s="13" t="e">
        <f>IF(AND(VLOOKUP($T335,#REF!,2,0)=0,S335=""),"“错误请确认”",IF(VLOOKUP($T335,#REF!,2,0)=0,S335,VLOOKUP($T335,#REF!,2,0)))</f>
        <v>#REF!</v>
      </c>
      <c r="AF335" s="13" t="s">
        <v>1589</v>
      </c>
      <c r="AG335" s="13" t="e">
        <f>IF(VLOOKUP(T335,#REF!,29,0)=0,VLOOKUP(T335,#REF!,23,0)&amp;RIGHT(S335,2),VLOOKUP(T335,#REF!,23,0)&amp;VLOOKUP(T335,#REF!,29,0))</f>
        <v>#REF!</v>
      </c>
      <c r="AH335" s="13" t="s">
        <v>50</v>
      </c>
      <c r="AI335" s="13" t="e">
        <f t="shared" si="71"/>
        <v>#REF!</v>
      </c>
    </row>
    <row r="336" ht="15" customHeight="1" spans="1:35">
      <c r="A336" s="21">
        <f t="shared" si="63"/>
        <v>335</v>
      </c>
      <c r="B336" s="22" t="s">
        <v>1590</v>
      </c>
      <c r="C336" s="22" t="s">
        <v>35</v>
      </c>
      <c r="D336" s="22" t="s">
        <v>36</v>
      </c>
      <c r="E336" s="22" t="s">
        <v>1591</v>
      </c>
      <c r="F336" s="22" t="s">
        <v>1590</v>
      </c>
      <c r="G336" s="22" t="s">
        <v>1590</v>
      </c>
      <c r="H336" s="22" t="s">
        <v>1590</v>
      </c>
      <c r="I336" s="22" t="s">
        <v>1590</v>
      </c>
      <c r="J336" s="22" t="s">
        <v>1590</v>
      </c>
      <c r="K336" s="22" t="s">
        <v>1561</v>
      </c>
      <c r="L336" s="22" t="s">
        <v>1592</v>
      </c>
      <c r="M336" s="22" t="s">
        <v>1593</v>
      </c>
      <c r="N336" s="22" t="e">
        <f>INDEX(#REF!,MATCH($K336,#REF!,0))</f>
        <v>#REF!</v>
      </c>
      <c r="O336" s="21"/>
      <c r="P336" s="25" t="str">
        <f t="shared" si="64"/>
        <v/>
      </c>
      <c r="Q336" s="21"/>
      <c r="R336" s="21"/>
      <c r="S336" s="21"/>
      <c r="T336" s="32" t="str">
        <f t="shared" si="65"/>
        <v>小学数学</v>
      </c>
      <c r="U336" s="32" t="str">
        <f>IFERROR(VLOOKUP(复审!T336,#REF!,2,FALSE),"无此科目")</f>
        <v>无此科目</v>
      </c>
      <c r="V336" s="21" t="str">
        <f t="shared" si="66"/>
        <v/>
      </c>
      <c r="W336" s="21">
        <f t="shared" si="60"/>
        <v>0</v>
      </c>
      <c r="X336" s="21">
        <f t="shared" si="61"/>
        <v>1</v>
      </c>
      <c r="Y336" s="21" t="str">
        <f t="shared" si="67"/>
        <v/>
      </c>
      <c r="Z33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36" s="13" t="str">
        <f t="shared" si="62"/>
        <v/>
      </c>
      <c r="AB336" s="13" t="str">
        <f t="shared" si="68"/>
        <v>N</v>
      </c>
      <c r="AC336" s="13">
        <f t="shared" si="69"/>
        <v>221</v>
      </c>
      <c r="AD336" s="13" t="str">
        <f t="shared" si="70"/>
        <v/>
      </c>
      <c r="AE336" s="13" t="e">
        <f>IF(AND(VLOOKUP($T336,#REF!,2,0)=0,S336=""),"“错误请确认”",IF(VLOOKUP($T336,#REF!,2,0)=0,S336,VLOOKUP($T336,#REF!,2,0)))</f>
        <v>#REF!</v>
      </c>
      <c r="AF336" s="13" t="s">
        <v>1594</v>
      </c>
      <c r="AG336" s="13" t="e">
        <f>IF(VLOOKUP(T336,#REF!,29,0)=0,VLOOKUP(T336,#REF!,23,0)&amp;RIGHT(S336,2),VLOOKUP(T336,#REF!,23,0)&amp;VLOOKUP(T336,#REF!,29,0))</f>
        <v>#REF!</v>
      </c>
      <c r="AH336" s="13" t="s">
        <v>50</v>
      </c>
      <c r="AI336" s="13" t="e">
        <f t="shared" si="71"/>
        <v>#REF!</v>
      </c>
    </row>
    <row r="337" ht="15" customHeight="1" spans="1:35">
      <c r="A337" s="21">
        <f t="shared" si="63"/>
        <v>336</v>
      </c>
      <c r="B337" s="22" t="s">
        <v>1595</v>
      </c>
      <c r="C337" s="22" t="s">
        <v>45</v>
      </c>
      <c r="D337" s="22" t="s">
        <v>36</v>
      </c>
      <c r="E337" s="22" t="s">
        <v>1596</v>
      </c>
      <c r="F337" s="22" t="s">
        <v>1595</v>
      </c>
      <c r="G337" s="22" t="s">
        <v>1595</v>
      </c>
      <c r="H337" s="22" t="s">
        <v>1595</v>
      </c>
      <c r="I337" s="22" t="s">
        <v>1595</v>
      </c>
      <c r="J337" s="22" t="s">
        <v>1595</v>
      </c>
      <c r="K337" s="22" t="s">
        <v>1561</v>
      </c>
      <c r="L337" s="22" t="s">
        <v>1597</v>
      </c>
      <c r="M337" s="22" t="s">
        <v>1598</v>
      </c>
      <c r="N337" s="22" t="e">
        <f>INDEX(#REF!,MATCH($K337,#REF!,0))</f>
        <v>#REF!</v>
      </c>
      <c r="O337" s="21"/>
      <c r="P337" s="25" t="str">
        <f t="shared" si="64"/>
        <v/>
      </c>
      <c r="Q337" s="21"/>
      <c r="R337" s="21"/>
      <c r="S337" s="21"/>
      <c r="T337" s="32" t="str">
        <f t="shared" si="65"/>
        <v>小学数学</v>
      </c>
      <c r="U337" s="32" t="str">
        <f>IFERROR(VLOOKUP(复审!T337,#REF!,2,FALSE),"无此科目")</f>
        <v>无此科目</v>
      </c>
      <c r="V337" s="21" t="str">
        <f t="shared" si="66"/>
        <v/>
      </c>
      <c r="W337" s="21">
        <f t="shared" si="60"/>
        <v>0</v>
      </c>
      <c r="X337" s="21">
        <f t="shared" si="61"/>
        <v>1</v>
      </c>
      <c r="Y337" s="21" t="str">
        <f t="shared" si="67"/>
        <v/>
      </c>
      <c r="Z33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37" s="13" t="str">
        <f t="shared" si="62"/>
        <v/>
      </c>
      <c r="AB337" s="13" t="str">
        <f t="shared" si="68"/>
        <v>N</v>
      </c>
      <c r="AC337" s="13">
        <f t="shared" si="69"/>
        <v>222</v>
      </c>
      <c r="AD337" s="13" t="str">
        <f t="shared" si="70"/>
        <v/>
      </c>
      <c r="AE337" s="13" t="e">
        <f>IF(AND(VLOOKUP($T337,#REF!,2,0)=0,S337=""),"“错误请确认”",IF(VLOOKUP($T337,#REF!,2,0)=0,S337,VLOOKUP($T337,#REF!,2,0)))</f>
        <v>#REF!</v>
      </c>
      <c r="AF337" s="13" t="s">
        <v>1599</v>
      </c>
      <c r="AG337" s="13" t="e">
        <f>IF(VLOOKUP(T337,#REF!,29,0)=0,VLOOKUP(T337,#REF!,23,0)&amp;RIGHT(S337,2),VLOOKUP(T337,#REF!,23,0)&amp;VLOOKUP(T337,#REF!,29,0))</f>
        <v>#REF!</v>
      </c>
      <c r="AH337" s="13" t="s">
        <v>50</v>
      </c>
      <c r="AI337" s="13" t="e">
        <f t="shared" si="71"/>
        <v>#REF!</v>
      </c>
    </row>
    <row r="338" ht="15" customHeight="1" spans="1:35">
      <c r="A338" s="21">
        <f t="shared" si="63"/>
        <v>337</v>
      </c>
      <c r="B338" s="22" t="s">
        <v>1600</v>
      </c>
      <c r="C338" s="22" t="s">
        <v>45</v>
      </c>
      <c r="D338" s="22" t="s">
        <v>36</v>
      </c>
      <c r="E338" s="22" t="s">
        <v>1601</v>
      </c>
      <c r="F338" s="22" t="s">
        <v>1600</v>
      </c>
      <c r="G338" s="22" t="s">
        <v>1600</v>
      </c>
      <c r="H338" s="22" t="s">
        <v>1600</v>
      </c>
      <c r="I338" s="22" t="s">
        <v>1600</v>
      </c>
      <c r="J338" s="22" t="s">
        <v>1600</v>
      </c>
      <c r="K338" s="22" t="s">
        <v>1561</v>
      </c>
      <c r="L338" s="22" t="s">
        <v>1602</v>
      </c>
      <c r="M338" s="22" t="s">
        <v>91</v>
      </c>
      <c r="N338" s="22" t="e">
        <f>INDEX(#REF!,MATCH($K338,#REF!,0))</f>
        <v>#REF!</v>
      </c>
      <c r="O338" s="21"/>
      <c r="P338" s="25" t="str">
        <f t="shared" si="64"/>
        <v/>
      </c>
      <c r="Q338" s="21"/>
      <c r="R338" s="21"/>
      <c r="S338" s="21"/>
      <c r="T338" s="32" t="str">
        <f t="shared" si="65"/>
        <v>小学数学</v>
      </c>
      <c r="U338" s="32" t="str">
        <f>IFERROR(VLOOKUP(复审!T338,#REF!,2,FALSE),"无此科目")</f>
        <v>无此科目</v>
      </c>
      <c r="V338" s="21" t="str">
        <f t="shared" si="66"/>
        <v/>
      </c>
      <c r="W338" s="21">
        <f t="shared" si="60"/>
        <v>0</v>
      </c>
      <c r="X338" s="21">
        <f t="shared" si="61"/>
        <v>1</v>
      </c>
      <c r="Y338" s="21" t="str">
        <f t="shared" si="67"/>
        <v/>
      </c>
      <c r="Z33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38" s="13" t="str">
        <f t="shared" si="62"/>
        <v/>
      </c>
      <c r="AB338" s="13" t="str">
        <f t="shared" si="68"/>
        <v>N</v>
      </c>
      <c r="AC338" s="13">
        <f t="shared" si="69"/>
        <v>223</v>
      </c>
      <c r="AD338" s="13" t="str">
        <f t="shared" si="70"/>
        <v/>
      </c>
      <c r="AE338" s="13" t="e">
        <f>IF(AND(VLOOKUP($T338,#REF!,2,0)=0,S338=""),"“错误请确认”",IF(VLOOKUP($T338,#REF!,2,0)=0,S338,VLOOKUP($T338,#REF!,2,0)))</f>
        <v>#REF!</v>
      </c>
      <c r="AF338" s="13" t="s">
        <v>1603</v>
      </c>
      <c r="AG338" s="13" t="e">
        <f>IF(VLOOKUP(T338,#REF!,29,0)=0,VLOOKUP(T338,#REF!,23,0)&amp;RIGHT(S338,2),VLOOKUP(T338,#REF!,23,0)&amp;VLOOKUP(T338,#REF!,29,0))</f>
        <v>#REF!</v>
      </c>
      <c r="AH338" s="13" t="s">
        <v>50</v>
      </c>
      <c r="AI338" s="13" t="e">
        <f t="shared" si="71"/>
        <v>#REF!</v>
      </c>
    </row>
    <row r="339" ht="15" customHeight="1" spans="1:35">
      <c r="A339" s="21">
        <f t="shared" si="63"/>
        <v>338</v>
      </c>
      <c r="B339" s="22" t="s">
        <v>1604</v>
      </c>
      <c r="C339" s="22" t="s">
        <v>45</v>
      </c>
      <c r="D339" s="22" t="s">
        <v>36</v>
      </c>
      <c r="E339" s="22" t="s">
        <v>1605</v>
      </c>
      <c r="F339" s="22" t="s">
        <v>1604</v>
      </c>
      <c r="G339" s="22" t="s">
        <v>1604</v>
      </c>
      <c r="H339" s="22" t="s">
        <v>1604</v>
      </c>
      <c r="I339" s="22" t="s">
        <v>1604</v>
      </c>
      <c r="J339" s="22" t="s">
        <v>1604</v>
      </c>
      <c r="K339" s="22" t="s">
        <v>1561</v>
      </c>
      <c r="L339" s="22" t="s">
        <v>1606</v>
      </c>
      <c r="M339" s="22" t="s">
        <v>1607</v>
      </c>
      <c r="N339" s="22" t="e">
        <f>INDEX(#REF!,MATCH($K339,#REF!,0))</f>
        <v>#REF!</v>
      </c>
      <c r="O339" s="21"/>
      <c r="P339" s="25" t="str">
        <f t="shared" si="64"/>
        <v/>
      </c>
      <c r="Q339" s="21"/>
      <c r="R339" s="21"/>
      <c r="S339" s="21"/>
      <c r="T339" s="32" t="str">
        <f t="shared" si="65"/>
        <v>小学数学</v>
      </c>
      <c r="U339" s="32" t="str">
        <f>IFERROR(VLOOKUP(复审!T339,#REF!,2,FALSE),"无此科目")</f>
        <v>无此科目</v>
      </c>
      <c r="V339" s="21" t="str">
        <f t="shared" si="66"/>
        <v/>
      </c>
      <c r="W339" s="21">
        <f t="shared" si="60"/>
        <v>0</v>
      </c>
      <c r="X339" s="21">
        <f t="shared" si="61"/>
        <v>1</v>
      </c>
      <c r="Y339" s="21" t="str">
        <f t="shared" si="67"/>
        <v/>
      </c>
      <c r="Z33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39" s="13" t="str">
        <f t="shared" si="62"/>
        <v/>
      </c>
      <c r="AB339" s="13" t="str">
        <f t="shared" si="68"/>
        <v>N</v>
      </c>
      <c r="AC339" s="13">
        <f t="shared" si="69"/>
        <v>224</v>
      </c>
      <c r="AD339" s="13" t="str">
        <f t="shared" si="70"/>
        <v/>
      </c>
      <c r="AE339" s="13" t="e">
        <f>IF(AND(VLOOKUP($T339,#REF!,2,0)=0,S339=""),"“错误请确认”",IF(VLOOKUP($T339,#REF!,2,0)=0,S339,VLOOKUP($T339,#REF!,2,0)))</f>
        <v>#REF!</v>
      </c>
      <c r="AF339" s="13" t="s">
        <v>1608</v>
      </c>
      <c r="AG339" s="13" t="e">
        <f>IF(VLOOKUP(T339,#REF!,29,0)=0,VLOOKUP(T339,#REF!,23,0)&amp;RIGHT(S339,2),VLOOKUP(T339,#REF!,23,0)&amp;VLOOKUP(T339,#REF!,29,0))</f>
        <v>#REF!</v>
      </c>
      <c r="AH339" s="13" t="s">
        <v>50</v>
      </c>
      <c r="AI339" s="13" t="e">
        <f t="shared" si="71"/>
        <v>#REF!</v>
      </c>
    </row>
    <row r="340" ht="15" customHeight="1" spans="1:35">
      <c r="A340" s="21">
        <f t="shared" si="63"/>
        <v>339</v>
      </c>
      <c r="B340" s="22" t="s">
        <v>1609</v>
      </c>
      <c r="C340" s="22" t="s">
        <v>45</v>
      </c>
      <c r="D340" s="22" t="s">
        <v>36</v>
      </c>
      <c r="E340" s="22" t="s">
        <v>1610</v>
      </c>
      <c r="F340" s="22" t="s">
        <v>1609</v>
      </c>
      <c r="G340" s="22" t="s">
        <v>1609</v>
      </c>
      <c r="H340" s="22" t="s">
        <v>1609</v>
      </c>
      <c r="I340" s="22" t="s">
        <v>1609</v>
      </c>
      <c r="J340" s="22" t="s">
        <v>1609</v>
      </c>
      <c r="K340" s="22" t="s">
        <v>1561</v>
      </c>
      <c r="L340" s="22" t="s">
        <v>1611</v>
      </c>
      <c r="M340" s="22" t="s">
        <v>91</v>
      </c>
      <c r="N340" s="22" t="e">
        <f>INDEX(#REF!,MATCH($K340,#REF!,0))</f>
        <v>#REF!</v>
      </c>
      <c r="O340" s="21"/>
      <c r="P340" s="25" t="str">
        <f t="shared" si="64"/>
        <v/>
      </c>
      <c r="Q340" s="21"/>
      <c r="R340" s="21"/>
      <c r="S340" s="21"/>
      <c r="T340" s="32" t="str">
        <f t="shared" si="65"/>
        <v>小学数学</v>
      </c>
      <c r="U340" s="32" t="str">
        <f>IFERROR(VLOOKUP(复审!T340,#REF!,2,FALSE),"无此科目")</f>
        <v>无此科目</v>
      </c>
      <c r="V340" s="21" t="str">
        <f t="shared" si="66"/>
        <v/>
      </c>
      <c r="W340" s="21">
        <f t="shared" si="60"/>
        <v>0</v>
      </c>
      <c r="X340" s="21">
        <f t="shared" si="61"/>
        <v>1</v>
      </c>
      <c r="Y340" s="21" t="str">
        <f t="shared" si="67"/>
        <v/>
      </c>
      <c r="Z34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40" s="13" t="str">
        <f t="shared" si="62"/>
        <v/>
      </c>
      <c r="AB340" s="13" t="str">
        <f t="shared" si="68"/>
        <v>N</v>
      </c>
      <c r="AC340" s="13">
        <f t="shared" si="69"/>
        <v>225</v>
      </c>
      <c r="AD340" s="13" t="str">
        <f t="shared" si="70"/>
        <v/>
      </c>
      <c r="AE340" s="13" t="e">
        <f>IF(AND(VLOOKUP($T340,#REF!,2,0)=0,S340=""),"“错误请确认”",IF(VLOOKUP($T340,#REF!,2,0)=0,S340,VLOOKUP($T340,#REF!,2,0)))</f>
        <v>#REF!</v>
      </c>
      <c r="AF340" s="13" t="s">
        <v>1612</v>
      </c>
      <c r="AG340" s="13" t="e">
        <f>IF(VLOOKUP(T340,#REF!,29,0)=0,VLOOKUP(T340,#REF!,23,0)&amp;RIGHT(S340,2),VLOOKUP(T340,#REF!,23,0)&amp;VLOOKUP(T340,#REF!,29,0))</f>
        <v>#REF!</v>
      </c>
      <c r="AH340" s="13" t="s">
        <v>50</v>
      </c>
      <c r="AI340" s="13" t="e">
        <f t="shared" si="71"/>
        <v>#REF!</v>
      </c>
    </row>
    <row r="341" ht="15" customHeight="1" spans="1:35">
      <c r="A341" s="21">
        <f t="shared" si="63"/>
        <v>340</v>
      </c>
      <c r="B341" s="22" t="s">
        <v>1613</v>
      </c>
      <c r="C341" s="22" t="s">
        <v>35</v>
      </c>
      <c r="D341" s="22" t="s">
        <v>36</v>
      </c>
      <c r="E341" s="22" t="s">
        <v>1614</v>
      </c>
      <c r="F341" s="22" t="s">
        <v>1613</v>
      </c>
      <c r="G341" s="22" t="s">
        <v>1613</v>
      </c>
      <c r="H341" s="22" t="s">
        <v>1613</v>
      </c>
      <c r="I341" s="22" t="s">
        <v>1613</v>
      </c>
      <c r="J341" s="22" t="s">
        <v>1613</v>
      </c>
      <c r="K341" s="22" t="s">
        <v>1561</v>
      </c>
      <c r="L341" s="22" t="s">
        <v>1615</v>
      </c>
      <c r="M341" s="22" t="s">
        <v>1615</v>
      </c>
      <c r="N341" s="22" t="e">
        <f>INDEX(#REF!,MATCH($K341,#REF!,0))</f>
        <v>#REF!</v>
      </c>
      <c r="O341" s="21"/>
      <c r="P341" s="25" t="str">
        <f t="shared" si="64"/>
        <v>小学数学第13考场</v>
      </c>
      <c r="Q341" s="21"/>
      <c r="R341" s="21">
        <v>368</v>
      </c>
      <c r="S341" s="21" t="s">
        <v>150</v>
      </c>
      <c r="T341" s="32" t="str">
        <f t="shared" si="65"/>
        <v>小学数学</v>
      </c>
      <c r="U341" s="32" t="str">
        <f>IFERROR(VLOOKUP(复审!T341,#REF!,2,FALSE),"无此科目")</f>
        <v>无此科目</v>
      </c>
      <c r="V341" s="21" t="str">
        <f t="shared" si="66"/>
        <v>无此科目368</v>
      </c>
      <c r="W341" s="21">
        <f t="shared" si="60"/>
        <v>368</v>
      </c>
      <c r="X341" s="21">
        <f t="shared" si="61"/>
        <v>1</v>
      </c>
      <c r="Y341" s="21">
        <f t="shared" si="67"/>
        <v>1</v>
      </c>
      <c r="Z34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41" s="13" t="str">
        <f t="shared" si="62"/>
        <v/>
      </c>
      <c r="AB341" s="13" t="str">
        <f t="shared" si="68"/>
        <v>Y</v>
      </c>
      <c r="AC341" s="13" t="str">
        <f t="shared" si="69"/>
        <v/>
      </c>
      <c r="AD341" s="13">
        <f t="shared" si="70"/>
        <v>1</v>
      </c>
      <c r="AE341" s="13" t="e">
        <f>IF(AND(VLOOKUP($T341,#REF!,2,0)=0,S341=""),"“错误请确认”",IF(VLOOKUP($T341,#REF!,2,0)=0,S341,VLOOKUP($T341,#REF!,2,0)))</f>
        <v>#REF!</v>
      </c>
      <c r="AF341" s="13" t="s">
        <v>1616</v>
      </c>
      <c r="AG341" s="13" t="e">
        <f>IF(VLOOKUP(T341,#REF!,29,0)=0,VLOOKUP(T341,#REF!,23,0)&amp;RIGHT(S341,2),VLOOKUP(T341,#REF!,23,0)&amp;VLOOKUP(T341,#REF!,29,0))</f>
        <v>#REF!</v>
      </c>
      <c r="AH341" s="13" t="s">
        <v>1561</v>
      </c>
      <c r="AI341" s="13" t="e">
        <f t="shared" si="71"/>
        <v>#REF!</v>
      </c>
    </row>
    <row r="342" ht="15" customHeight="1" spans="1:35">
      <c r="A342" s="21">
        <f t="shared" si="63"/>
        <v>341</v>
      </c>
      <c r="B342" s="22" t="s">
        <v>1617</v>
      </c>
      <c r="C342" s="22" t="s">
        <v>35</v>
      </c>
      <c r="D342" s="22" t="s">
        <v>36</v>
      </c>
      <c r="E342" s="22" t="s">
        <v>1618</v>
      </c>
      <c r="F342" s="22" t="s">
        <v>1617</v>
      </c>
      <c r="G342" s="22" t="s">
        <v>1617</v>
      </c>
      <c r="H342" s="22" t="s">
        <v>1617</v>
      </c>
      <c r="I342" s="22" t="s">
        <v>1617</v>
      </c>
      <c r="J342" s="22" t="s">
        <v>1617</v>
      </c>
      <c r="K342" s="22" t="s">
        <v>1561</v>
      </c>
      <c r="L342" s="22" t="s">
        <v>1619</v>
      </c>
      <c r="M342" s="22" t="s">
        <v>1620</v>
      </c>
      <c r="N342" s="22" t="e">
        <f>INDEX(#REF!,MATCH($K342,#REF!,0))</f>
        <v>#REF!</v>
      </c>
      <c r="O342" s="21"/>
      <c r="P342" s="25" t="str">
        <f t="shared" si="64"/>
        <v/>
      </c>
      <c r="Q342" s="21"/>
      <c r="R342" s="21"/>
      <c r="S342" s="21"/>
      <c r="T342" s="32" t="str">
        <f t="shared" si="65"/>
        <v>小学数学</v>
      </c>
      <c r="U342" s="32" t="str">
        <f>IFERROR(VLOOKUP(复审!T342,#REF!,2,FALSE),"无此科目")</f>
        <v>无此科目</v>
      </c>
      <c r="V342" s="21" t="str">
        <f t="shared" si="66"/>
        <v/>
      </c>
      <c r="W342" s="21">
        <f t="shared" si="60"/>
        <v>0</v>
      </c>
      <c r="X342" s="21">
        <f t="shared" si="61"/>
        <v>1</v>
      </c>
      <c r="Y342" s="21" t="str">
        <f t="shared" si="67"/>
        <v/>
      </c>
      <c r="Z34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42" s="13" t="str">
        <f t="shared" si="62"/>
        <v/>
      </c>
      <c r="AB342" s="13" t="str">
        <f t="shared" si="68"/>
        <v>N</v>
      </c>
      <c r="AC342" s="13">
        <f t="shared" si="69"/>
        <v>226</v>
      </c>
      <c r="AD342" s="13" t="str">
        <f t="shared" si="70"/>
        <v/>
      </c>
      <c r="AE342" s="13" t="e">
        <f>IF(AND(VLOOKUP($T342,#REF!,2,0)=0,S342=""),"“错误请确认”",IF(VLOOKUP($T342,#REF!,2,0)=0,S342,VLOOKUP($T342,#REF!,2,0)))</f>
        <v>#REF!</v>
      </c>
      <c r="AF342" s="13" t="s">
        <v>1621</v>
      </c>
      <c r="AG342" s="13" t="e">
        <f>IF(VLOOKUP(T342,#REF!,29,0)=0,VLOOKUP(T342,#REF!,23,0)&amp;RIGHT(S342,2),VLOOKUP(T342,#REF!,23,0)&amp;VLOOKUP(T342,#REF!,29,0))</f>
        <v>#REF!</v>
      </c>
      <c r="AH342" s="13" t="s">
        <v>1622</v>
      </c>
      <c r="AI342" s="13" t="e">
        <f t="shared" si="71"/>
        <v>#REF!</v>
      </c>
    </row>
    <row r="343" ht="15" customHeight="1" spans="1:35">
      <c r="A343" s="21">
        <f t="shared" si="63"/>
        <v>342</v>
      </c>
      <c r="B343" s="22" t="s">
        <v>1623</v>
      </c>
      <c r="C343" s="22" t="s">
        <v>35</v>
      </c>
      <c r="D343" s="22" t="s">
        <v>36</v>
      </c>
      <c r="E343" s="22" t="s">
        <v>1624</v>
      </c>
      <c r="F343" s="22" t="s">
        <v>1623</v>
      </c>
      <c r="G343" s="22" t="s">
        <v>1623</v>
      </c>
      <c r="H343" s="22" t="s">
        <v>1623</v>
      </c>
      <c r="I343" s="22" t="s">
        <v>1623</v>
      </c>
      <c r="J343" s="22" t="s">
        <v>1623</v>
      </c>
      <c r="K343" s="22" t="s">
        <v>1561</v>
      </c>
      <c r="L343" s="22" t="s">
        <v>1625</v>
      </c>
      <c r="M343" s="22" t="s">
        <v>1626</v>
      </c>
      <c r="N343" s="22" t="e">
        <f>INDEX(#REF!,MATCH($K343,#REF!,0))</f>
        <v>#REF!</v>
      </c>
      <c r="O343" s="21"/>
      <c r="P343" s="25" t="str">
        <f t="shared" si="64"/>
        <v/>
      </c>
      <c r="Q343" s="21"/>
      <c r="R343" s="21"/>
      <c r="S343" s="21"/>
      <c r="T343" s="32" t="str">
        <f t="shared" si="65"/>
        <v>小学数学</v>
      </c>
      <c r="U343" s="32" t="str">
        <f>IFERROR(VLOOKUP(复审!T343,#REF!,2,FALSE),"无此科目")</f>
        <v>无此科目</v>
      </c>
      <c r="V343" s="21" t="str">
        <f t="shared" si="66"/>
        <v/>
      </c>
      <c r="W343" s="21">
        <f t="shared" si="60"/>
        <v>0</v>
      </c>
      <c r="X343" s="21">
        <f t="shared" si="61"/>
        <v>1</v>
      </c>
      <c r="Y343" s="21" t="str">
        <f t="shared" si="67"/>
        <v/>
      </c>
      <c r="Z34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43" s="13" t="str">
        <f t="shared" si="62"/>
        <v/>
      </c>
      <c r="AB343" s="13" t="str">
        <f t="shared" si="68"/>
        <v>N</v>
      </c>
      <c r="AC343" s="13">
        <f t="shared" si="69"/>
        <v>227</v>
      </c>
      <c r="AD343" s="13" t="str">
        <f t="shared" si="70"/>
        <v/>
      </c>
      <c r="AE343" s="13" t="e">
        <f>IF(AND(VLOOKUP($T343,#REF!,2,0)=0,S343=""),"“错误请确认”",IF(VLOOKUP($T343,#REF!,2,0)=0,S343,VLOOKUP($T343,#REF!,2,0)))</f>
        <v>#REF!</v>
      </c>
      <c r="AF343" s="13" t="s">
        <v>1627</v>
      </c>
      <c r="AG343" s="13" t="e">
        <f>IF(VLOOKUP(T343,#REF!,29,0)=0,VLOOKUP(T343,#REF!,23,0)&amp;RIGHT(S343,2),VLOOKUP(T343,#REF!,23,0)&amp;VLOOKUP(T343,#REF!,29,0))</f>
        <v>#REF!</v>
      </c>
      <c r="AH343" s="13" t="s">
        <v>50</v>
      </c>
      <c r="AI343" s="13" t="e">
        <f t="shared" si="71"/>
        <v>#REF!</v>
      </c>
    </row>
    <row r="344" ht="15" customHeight="1" spans="1:35">
      <c r="A344" s="21">
        <f t="shared" si="63"/>
        <v>343</v>
      </c>
      <c r="B344" s="22" t="s">
        <v>1628</v>
      </c>
      <c r="C344" s="22" t="s">
        <v>45</v>
      </c>
      <c r="D344" s="22" t="s">
        <v>36</v>
      </c>
      <c r="E344" s="22" t="s">
        <v>1629</v>
      </c>
      <c r="F344" s="22" t="s">
        <v>1628</v>
      </c>
      <c r="G344" s="22" t="s">
        <v>1628</v>
      </c>
      <c r="H344" s="22" t="s">
        <v>1628</v>
      </c>
      <c r="I344" s="22" t="s">
        <v>1628</v>
      </c>
      <c r="J344" s="22" t="s">
        <v>1628</v>
      </c>
      <c r="K344" s="22" t="s">
        <v>1561</v>
      </c>
      <c r="L344" s="22" t="s">
        <v>1630</v>
      </c>
      <c r="M344" s="22" t="s">
        <v>1630</v>
      </c>
      <c r="N344" s="22" t="e">
        <f>INDEX(#REF!,MATCH($K344,#REF!,0))</f>
        <v>#REF!</v>
      </c>
      <c r="O344" s="21"/>
      <c r="P344" s="25" t="str">
        <f t="shared" si="64"/>
        <v/>
      </c>
      <c r="Q344" s="21"/>
      <c r="R344" s="21"/>
      <c r="S344" s="21"/>
      <c r="T344" s="32" t="str">
        <f t="shared" si="65"/>
        <v>小学数学</v>
      </c>
      <c r="U344" s="32" t="str">
        <f>IFERROR(VLOOKUP(复审!T344,#REF!,2,FALSE),"无此科目")</f>
        <v>无此科目</v>
      </c>
      <c r="V344" s="21" t="str">
        <f t="shared" si="66"/>
        <v/>
      </c>
      <c r="W344" s="21">
        <f t="shared" si="60"/>
        <v>0</v>
      </c>
      <c r="X344" s="21">
        <f t="shared" si="61"/>
        <v>1</v>
      </c>
      <c r="Y344" s="21" t="str">
        <f t="shared" si="67"/>
        <v/>
      </c>
      <c r="Z34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44" s="13" t="str">
        <f t="shared" si="62"/>
        <v/>
      </c>
      <c r="AB344" s="13" t="str">
        <f t="shared" si="68"/>
        <v>N</v>
      </c>
      <c r="AC344" s="13">
        <f t="shared" si="69"/>
        <v>228</v>
      </c>
      <c r="AD344" s="13" t="str">
        <f t="shared" si="70"/>
        <v/>
      </c>
      <c r="AE344" s="13" t="e">
        <f>IF(AND(VLOOKUP($T344,#REF!,2,0)=0,S344=""),"“错误请确认”",IF(VLOOKUP($T344,#REF!,2,0)=0,S344,VLOOKUP($T344,#REF!,2,0)))</f>
        <v>#REF!</v>
      </c>
      <c r="AF344" s="13" t="s">
        <v>1631</v>
      </c>
      <c r="AG344" s="13" t="e">
        <f>IF(VLOOKUP(T344,#REF!,29,0)=0,VLOOKUP(T344,#REF!,23,0)&amp;RIGHT(S344,2),VLOOKUP(T344,#REF!,23,0)&amp;VLOOKUP(T344,#REF!,29,0))</f>
        <v>#REF!</v>
      </c>
      <c r="AH344" s="13" t="s">
        <v>50</v>
      </c>
      <c r="AI344" s="13" t="e">
        <f t="shared" si="71"/>
        <v>#REF!</v>
      </c>
    </row>
    <row r="345" ht="15" customHeight="1" spans="1:35">
      <c r="A345" s="21">
        <f t="shared" si="63"/>
        <v>344</v>
      </c>
      <c r="B345" s="22" t="s">
        <v>1632</v>
      </c>
      <c r="C345" s="22" t="s">
        <v>35</v>
      </c>
      <c r="D345" s="22" t="s">
        <v>36</v>
      </c>
      <c r="E345" s="22" t="s">
        <v>1633</v>
      </c>
      <c r="F345" s="22" t="s">
        <v>1632</v>
      </c>
      <c r="G345" s="22" t="s">
        <v>1632</v>
      </c>
      <c r="H345" s="22" t="s">
        <v>1632</v>
      </c>
      <c r="I345" s="22" t="s">
        <v>1632</v>
      </c>
      <c r="J345" s="22" t="s">
        <v>1632</v>
      </c>
      <c r="K345" s="22" t="s">
        <v>1561</v>
      </c>
      <c r="L345" s="22" t="s">
        <v>1634</v>
      </c>
      <c r="M345" s="22" t="s">
        <v>1635</v>
      </c>
      <c r="N345" s="22" t="e">
        <f>INDEX(#REF!,MATCH($K345,#REF!,0))</f>
        <v>#REF!</v>
      </c>
      <c r="O345" s="21"/>
      <c r="P345" s="25" t="str">
        <f t="shared" si="64"/>
        <v>小学数学第12考场</v>
      </c>
      <c r="Q345" s="21"/>
      <c r="R345" s="21">
        <v>345</v>
      </c>
      <c r="S345" s="21" t="s">
        <v>210</v>
      </c>
      <c r="T345" s="32" t="str">
        <f t="shared" si="65"/>
        <v>小学数学</v>
      </c>
      <c r="U345" s="32" t="str">
        <f>IFERROR(VLOOKUP(复审!T345,#REF!,2,FALSE),"无此科目")</f>
        <v>无此科目</v>
      </c>
      <c r="V345" s="21" t="str">
        <f t="shared" si="66"/>
        <v>无此科目345</v>
      </c>
      <c r="W345" s="21">
        <f t="shared" si="60"/>
        <v>345</v>
      </c>
      <c r="X345" s="21">
        <f t="shared" si="61"/>
        <v>1</v>
      </c>
      <c r="Y345" s="21">
        <f t="shared" si="67"/>
        <v>1</v>
      </c>
      <c r="Z34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45" s="13" t="str">
        <f t="shared" si="62"/>
        <v/>
      </c>
      <c r="AB345" s="13" t="str">
        <f t="shared" si="68"/>
        <v>Y</v>
      </c>
      <c r="AC345" s="13" t="str">
        <f t="shared" si="69"/>
        <v/>
      </c>
      <c r="AD345" s="13">
        <f t="shared" si="70"/>
        <v>1</v>
      </c>
      <c r="AE345" s="13" t="e">
        <f>IF(AND(VLOOKUP($T345,#REF!,2,0)=0,S345=""),"“错误请确认”",IF(VLOOKUP($T345,#REF!,2,0)=0,S345,VLOOKUP($T345,#REF!,2,0)))</f>
        <v>#REF!</v>
      </c>
      <c r="AF345" s="13" t="s">
        <v>1636</v>
      </c>
      <c r="AG345" s="13" t="e">
        <f>IF(VLOOKUP(T345,#REF!,29,0)=0,VLOOKUP(T345,#REF!,23,0)&amp;RIGHT(S345,2),VLOOKUP(T345,#REF!,23,0)&amp;VLOOKUP(T345,#REF!,29,0))</f>
        <v>#REF!</v>
      </c>
      <c r="AH345" s="13" t="s">
        <v>1561</v>
      </c>
      <c r="AI345" s="13" t="e">
        <f t="shared" si="71"/>
        <v>#REF!</v>
      </c>
    </row>
    <row r="346" ht="15" customHeight="1" spans="1:35">
      <c r="A346" s="21">
        <f t="shared" si="63"/>
        <v>345</v>
      </c>
      <c r="B346" s="22" t="s">
        <v>1637</v>
      </c>
      <c r="C346" s="22" t="s">
        <v>45</v>
      </c>
      <c r="D346" s="22" t="s">
        <v>36</v>
      </c>
      <c r="E346" s="22" t="s">
        <v>1638</v>
      </c>
      <c r="F346" s="22" t="s">
        <v>1637</v>
      </c>
      <c r="G346" s="22" t="s">
        <v>1637</v>
      </c>
      <c r="H346" s="22" t="s">
        <v>1637</v>
      </c>
      <c r="I346" s="22" t="s">
        <v>1637</v>
      </c>
      <c r="J346" s="22" t="s">
        <v>1637</v>
      </c>
      <c r="K346" s="22" t="s">
        <v>1561</v>
      </c>
      <c r="L346" s="22" t="s">
        <v>1639</v>
      </c>
      <c r="M346" s="22" t="s">
        <v>1640</v>
      </c>
      <c r="N346" s="22" t="e">
        <f>INDEX(#REF!,MATCH($K346,#REF!,0))</f>
        <v>#REF!</v>
      </c>
      <c r="O346" s="21"/>
      <c r="P346" s="25" t="str">
        <f t="shared" si="64"/>
        <v>小学数学第1考场</v>
      </c>
      <c r="Q346" s="21"/>
      <c r="R346" s="21">
        <v>8</v>
      </c>
      <c r="S346" s="21" t="s">
        <v>181</v>
      </c>
      <c r="T346" s="32" t="str">
        <f t="shared" si="65"/>
        <v>小学数学</v>
      </c>
      <c r="U346" s="32" t="str">
        <f>IFERROR(VLOOKUP(复审!T346,#REF!,2,FALSE),"无此科目")</f>
        <v>无此科目</v>
      </c>
      <c r="V346" s="21" t="str">
        <f t="shared" si="66"/>
        <v>无此科目008</v>
      </c>
      <c r="W346" s="21">
        <f t="shared" si="60"/>
        <v>8</v>
      </c>
      <c r="X346" s="21">
        <f t="shared" si="61"/>
        <v>1</v>
      </c>
      <c r="Y346" s="21">
        <f t="shared" si="67"/>
        <v>1</v>
      </c>
      <c r="Z34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46" s="13" t="str">
        <f t="shared" si="62"/>
        <v/>
      </c>
      <c r="AB346" s="13" t="str">
        <f t="shared" si="68"/>
        <v>Y</v>
      </c>
      <c r="AC346" s="13" t="str">
        <f t="shared" si="69"/>
        <v/>
      </c>
      <c r="AD346" s="13">
        <f t="shared" si="70"/>
        <v>1</v>
      </c>
      <c r="AE346" s="13" t="e">
        <f>IF(AND(VLOOKUP($T346,#REF!,2,0)=0,S346=""),"“错误请确认”",IF(VLOOKUP($T346,#REF!,2,0)=0,S346,VLOOKUP($T346,#REF!,2,0)))</f>
        <v>#REF!</v>
      </c>
      <c r="AF346" s="13" t="s">
        <v>1641</v>
      </c>
      <c r="AG346" s="13" t="e">
        <f>IF(VLOOKUP(T346,#REF!,29,0)=0,VLOOKUP(T346,#REF!,23,0)&amp;RIGHT(S346,2),VLOOKUP(T346,#REF!,23,0)&amp;VLOOKUP(T346,#REF!,29,0))</f>
        <v>#REF!</v>
      </c>
      <c r="AH346" s="13" t="s">
        <v>1561</v>
      </c>
      <c r="AI346" s="13" t="e">
        <f t="shared" si="71"/>
        <v>#REF!</v>
      </c>
    </row>
    <row r="347" ht="15" customHeight="1" spans="1:35">
      <c r="A347" s="21">
        <f t="shared" si="63"/>
        <v>346</v>
      </c>
      <c r="B347" s="22" t="s">
        <v>1642</v>
      </c>
      <c r="C347" s="22" t="s">
        <v>45</v>
      </c>
      <c r="D347" s="22" t="s">
        <v>36</v>
      </c>
      <c r="E347" s="22" t="s">
        <v>1643</v>
      </c>
      <c r="F347" s="22" t="s">
        <v>1642</v>
      </c>
      <c r="G347" s="22" t="s">
        <v>1642</v>
      </c>
      <c r="H347" s="22" t="s">
        <v>1642</v>
      </c>
      <c r="I347" s="22" t="s">
        <v>1642</v>
      </c>
      <c r="J347" s="22" t="s">
        <v>1642</v>
      </c>
      <c r="K347" s="22" t="s">
        <v>1561</v>
      </c>
      <c r="L347" s="22" t="s">
        <v>1644</v>
      </c>
      <c r="M347" s="22" t="s">
        <v>1645</v>
      </c>
      <c r="N347" s="22" t="e">
        <f>INDEX(#REF!,MATCH($K347,#REF!,0))</f>
        <v>#REF!</v>
      </c>
      <c r="O347" s="21"/>
      <c r="P347" s="25" t="str">
        <f t="shared" si="64"/>
        <v>小学数学第5考场</v>
      </c>
      <c r="Q347" s="21"/>
      <c r="R347" s="21">
        <v>127</v>
      </c>
      <c r="S347" s="21" t="s">
        <v>200</v>
      </c>
      <c r="T347" s="32" t="str">
        <f t="shared" si="65"/>
        <v>小学数学</v>
      </c>
      <c r="U347" s="32" t="str">
        <f>IFERROR(VLOOKUP(复审!T347,#REF!,2,FALSE),"无此科目")</f>
        <v>无此科目</v>
      </c>
      <c r="V347" s="21" t="str">
        <f t="shared" si="66"/>
        <v>无此科目127</v>
      </c>
      <c r="W347" s="21">
        <f t="shared" si="60"/>
        <v>127</v>
      </c>
      <c r="X347" s="21">
        <f t="shared" si="61"/>
        <v>1</v>
      </c>
      <c r="Y347" s="21">
        <f t="shared" si="67"/>
        <v>1</v>
      </c>
      <c r="Z34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47" s="13" t="str">
        <f t="shared" si="62"/>
        <v/>
      </c>
      <c r="AB347" s="13" t="str">
        <f t="shared" si="68"/>
        <v>Y</v>
      </c>
      <c r="AC347" s="13" t="str">
        <f t="shared" si="69"/>
        <v/>
      </c>
      <c r="AD347" s="13">
        <f t="shared" si="70"/>
        <v>1</v>
      </c>
      <c r="AE347" s="13" t="e">
        <f>IF(AND(VLOOKUP($T347,#REF!,2,0)=0,S347=""),"“错误请确认”",IF(VLOOKUP($T347,#REF!,2,0)=0,S347,VLOOKUP($T347,#REF!,2,0)))</f>
        <v>#REF!</v>
      </c>
      <c r="AF347" s="13" t="s">
        <v>1646</v>
      </c>
      <c r="AG347" s="13" t="e">
        <f>IF(VLOOKUP(T347,#REF!,29,0)=0,VLOOKUP(T347,#REF!,23,0)&amp;RIGHT(S347,2),VLOOKUP(T347,#REF!,23,0)&amp;VLOOKUP(T347,#REF!,29,0))</f>
        <v>#REF!</v>
      </c>
      <c r="AH347" s="13" t="s">
        <v>1647</v>
      </c>
      <c r="AI347" s="13" t="e">
        <f t="shared" si="71"/>
        <v>#REF!</v>
      </c>
    </row>
    <row r="348" ht="15" customHeight="1" spans="1:35">
      <c r="A348" s="21">
        <f t="shared" si="63"/>
        <v>347</v>
      </c>
      <c r="B348" s="22" t="s">
        <v>1648</v>
      </c>
      <c r="C348" s="22" t="s">
        <v>35</v>
      </c>
      <c r="D348" s="22" t="s">
        <v>36</v>
      </c>
      <c r="E348" s="22" t="s">
        <v>1649</v>
      </c>
      <c r="F348" s="22" t="s">
        <v>1648</v>
      </c>
      <c r="G348" s="22" t="s">
        <v>1648</v>
      </c>
      <c r="H348" s="22" t="s">
        <v>1648</v>
      </c>
      <c r="I348" s="22" t="s">
        <v>1648</v>
      </c>
      <c r="J348" s="22" t="s">
        <v>1648</v>
      </c>
      <c r="K348" s="22" t="s">
        <v>1561</v>
      </c>
      <c r="L348" s="22" t="s">
        <v>1650</v>
      </c>
      <c r="M348" s="22" t="s">
        <v>1651</v>
      </c>
      <c r="N348" s="22" t="e">
        <f>INDEX(#REF!,MATCH($K348,#REF!,0))</f>
        <v>#REF!</v>
      </c>
      <c r="O348" s="21"/>
      <c r="P348" s="25" t="str">
        <f t="shared" si="64"/>
        <v>小学数学第6考场</v>
      </c>
      <c r="Q348" s="21"/>
      <c r="R348" s="21">
        <v>178</v>
      </c>
      <c r="S348" s="21" t="s">
        <v>210</v>
      </c>
      <c r="T348" s="32" t="str">
        <f t="shared" si="65"/>
        <v>小学数学</v>
      </c>
      <c r="U348" s="32" t="str">
        <f>IFERROR(VLOOKUP(复审!T348,#REF!,2,FALSE),"无此科目")</f>
        <v>无此科目</v>
      </c>
      <c r="V348" s="21" t="str">
        <f t="shared" si="66"/>
        <v>无此科目178</v>
      </c>
      <c r="W348" s="21">
        <f t="shared" si="60"/>
        <v>178</v>
      </c>
      <c r="X348" s="21">
        <f t="shared" si="61"/>
        <v>1</v>
      </c>
      <c r="Y348" s="21">
        <f t="shared" si="67"/>
        <v>1</v>
      </c>
      <c r="Z34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48" s="13" t="str">
        <f t="shared" si="62"/>
        <v/>
      </c>
      <c r="AB348" s="13" t="str">
        <f t="shared" si="68"/>
        <v>Y</v>
      </c>
      <c r="AC348" s="13" t="str">
        <f t="shared" si="69"/>
        <v/>
      </c>
      <c r="AD348" s="13">
        <f t="shared" si="70"/>
        <v>1</v>
      </c>
      <c r="AE348" s="13" t="e">
        <f>IF(AND(VLOOKUP($T348,#REF!,2,0)=0,S348=""),"“错误请确认”",IF(VLOOKUP($T348,#REF!,2,0)=0,S348,VLOOKUP($T348,#REF!,2,0)))</f>
        <v>#REF!</v>
      </c>
      <c r="AF348" s="13" t="s">
        <v>1652</v>
      </c>
      <c r="AG348" s="13" t="e">
        <f>IF(VLOOKUP(T348,#REF!,29,0)=0,VLOOKUP(T348,#REF!,23,0)&amp;RIGHT(S348,2),VLOOKUP(T348,#REF!,23,0)&amp;VLOOKUP(T348,#REF!,29,0))</f>
        <v>#REF!</v>
      </c>
      <c r="AH348" s="13" t="s">
        <v>61</v>
      </c>
      <c r="AI348" s="13" t="e">
        <f t="shared" si="71"/>
        <v>#REF!</v>
      </c>
    </row>
    <row r="349" ht="15" customHeight="1" spans="1:35">
      <c r="A349" s="21">
        <f t="shared" si="63"/>
        <v>348</v>
      </c>
      <c r="B349" s="22" t="s">
        <v>1653</v>
      </c>
      <c r="C349" s="22" t="s">
        <v>45</v>
      </c>
      <c r="D349" s="22" t="s">
        <v>36</v>
      </c>
      <c r="E349" s="22" t="s">
        <v>1654</v>
      </c>
      <c r="F349" s="22" t="s">
        <v>1653</v>
      </c>
      <c r="G349" s="22" t="s">
        <v>1653</v>
      </c>
      <c r="H349" s="22" t="s">
        <v>1653</v>
      </c>
      <c r="I349" s="22" t="s">
        <v>1653</v>
      </c>
      <c r="J349" s="22" t="s">
        <v>1653</v>
      </c>
      <c r="K349" s="22" t="s">
        <v>1561</v>
      </c>
      <c r="L349" s="22" t="s">
        <v>1655</v>
      </c>
      <c r="M349" s="22" t="s">
        <v>1655</v>
      </c>
      <c r="N349" s="22" t="e">
        <f>INDEX(#REF!,MATCH($K349,#REF!,0))</f>
        <v>#REF!</v>
      </c>
      <c r="O349" s="21"/>
      <c r="P349" s="25" t="str">
        <f t="shared" si="64"/>
        <v>小学数学第7考场</v>
      </c>
      <c r="Q349" s="21"/>
      <c r="R349" s="21">
        <v>209</v>
      </c>
      <c r="S349" s="21" t="s">
        <v>210</v>
      </c>
      <c r="T349" s="32" t="str">
        <f t="shared" si="65"/>
        <v>小学数学</v>
      </c>
      <c r="U349" s="32" t="str">
        <f>IFERROR(VLOOKUP(复审!T349,#REF!,2,FALSE),"无此科目")</f>
        <v>无此科目</v>
      </c>
      <c r="V349" s="21" t="str">
        <f t="shared" si="66"/>
        <v>无此科目209</v>
      </c>
      <c r="W349" s="21">
        <f t="shared" si="60"/>
        <v>209</v>
      </c>
      <c r="X349" s="21">
        <f t="shared" si="61"/>
        <v>1</v>
      </c>
      <c r="Y349" s="21">
        <f t="shared" si="67"/>
        <v>1</v>
      </c>
      <c r="Z34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49" s="13" t="str">
        <f t="shared" si="62"/>
        <v/>
      </c>
      <c r="AB349" s="13" t="str">
        <f t="shared" si="68"/>
        <v>Y</v>
      </c>
      <c r="AC349" s="13" t="str">
        <f t="shared" si="69"/>
        <v/>
      </c>
      <c r="AD349" s="13">
        <f t="shared" si="70"/>
        <v>1</v>
      </c>
      <c r="AE349" s="13" t="e">
        <f>IF(AND(VLOOKUP($T349,#REF!,2,0)=0,S349=""),"“错误请确认”",IF(VLOOKUP($T349,#REF!,2,0)=0,S349,VLOOKUP($T349,#REF!,2,0)))</f>
        <v>#REF!</v>
      </c>
      <c r="AF349" s="13" t="s">
        <v>1656</v>
      </c>
      <c r="AG349" s="13" t="e">
        <f>IF(VLOOKUP(T349,#REF!,29,0)=0,VLOOKUP(T349,#REF!,23,0)&amp;RIGHT(S349,2),VLOOKUP(T349,#REF!,23,0)&amp;VLOOKUP(T349,#REF!,29,0))</f>
        <v>#REF!</v>
      </c>
      <c r="AH349" s="13" t="s">
        <v>1647</v>
      </c>
      <c r="AI349" s="13" t="e">
        <f t="shared" si="71"/>
        <v>#REF!</v>
      </c>
    </row>
    <row r="350" ht="15" customHeight="1" spans="1:35">
      <c r="A350" s="21">
        <f t="shared" si="63"/>
        <v>349</v>
      </c>
      <c r="B350" s="22" t="s">
        <v>1657</v>
      </c>
      <c r="C350" s="22" t="s">
        <v>45</v>
      </c>
      <c r="D350" s="22" t="s">
        <v>36</v>
      </c>
      <c r="E350" s="22" t="s">
        <v>1658</v>
      </c>
      <c r="F350" s="22" t="s">
        <v>1657</v>
      </c>
      <c r="G350" s="22" t="s">
        <v>1657</v>
      </c>
      <c r="H350" s="22" t="s">
        <v>1657</v>
      </c>
      <c r="I350" s="22" t="s">
        <v>1657</v>
      </c>
      <c r="J350" s="22" t="s">
        <v>1657</v>
      </c>
      <c r="K350" s="22" t="s">
        <v>1561</v>
      </c>
      <c r="L350" s="22" t="s">
        <v>1659</v>
      </c>
      <c r="M350" s="22" t="s">
        <v>1660</v>
      </c>
      <c r="N350" s="22" t="e">
        <f>INDEX(#REF!,MATCH($K350,#REF!,0))</f>
        <v>#REF!</v>
      </c>
      <c r="O350" s="21"/>
      <c r="P350" s="25" t="str">
        <f t="shared" si="64"/>
        <v>小学数学第4考场</v>
      </c>
      <c r="Q350" s="21"/>
      <c r="R350" s="21">
        <v>106</v>
      </c>
      <c r="S350" s="21" t="s">
        <v>150</v>
      </c>
      <c r="T350" s="32" t="str">
        <f t="shared" si="65"/>
        <v>小学数学</v>
      </c>
      <c r="U350" s="32" t="str">
        <f>IFERROR(VLOOKUP(复审!T350,#REF!,2,FALSE),"无此科目")</f>
        <v>无此科目</v>
      </c>
      <c r="V350" s="21" t="str">
        <f t="shared" si="66"/>
        <v>无此科目106</v>
      </c>
      <c r="W350" s="21">
        <f t="shared" si="60"/>
        <v>106</v>
      </c>
      <c r="X350" s="21">
        <f t="shared" si="61"/>
        <v>1</v>
      </c>
      <c r="Y350" s="21">
        <f t="shared" si="67"/>
        <v>1</v>
      </c>
      <c r="Z35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50" s="13" t="str">
        <f t="shared" si="62"/>
        <v/>
      </c>
      <c r="AB350" s="13" t="str">
        <f t="shared" si="68"/>
        <v>Y</v>
      </c>
      <c r="AC350" s="13" t="str">
        <f t="shared" si="69"/>
        <v/>
      </c>
      <c r="AD350" s="13">
        <f t="shared" si="70"/>
        <v>1</v>
      </c>
      <c r="AE350" s="13" t="e">
        <f>IF(AND(VLOOKUP($T350,#REF!,2,0)=0,S350=""),"“错误请确认”",IF(VLOOKUP($T350,#REF!,2,0)=0,S350,VLOOKUP($T350,#REF!,2,0)))</f>
        <v>#REF!</v>
      </c>
      <c r="AF350" s="13" t="s">
        <v>1661</v>
      </c>
      <c r="AG350" s="13" t="e">
        <f>IF(VLOOKUP(T350,#REF!,29,0)=0,VLOOKUP(T350,#REF!,23,0)&amp;RIGHT(S350,2),VLOOKUP(T350,#REF!,23,0)&amp;VLOOKUP(T350,#REF!,29,0))</f>
        <v>#REF!</v>
      </c>
      <c r="AH350" s="13" t="s">
        <v>1561</v>
      </c>
      <c r="AI350" s="13" t="e">
        <f t="shared" si="71"/>
        <v>#REF!</v>
      </c>
    </row>
    <row r="351" ht="15" customHeight="1" spans="1:35">
      <c r="A351" s="21">
        <f t="shared" si="63"/>
        <v>350</v>
      </c>
      <c r="B351" s="22" t="s">
        <v>1662</v>
      </c>
      <c r="C351" s="22" t="s">
        <v>45</v>
      </c>
      <c r="D351" s="22" t="s">
        <v>1663</v>
      </c>
      <c r="E351" s="22" t="s">
        <v>1664</v>
      </c>
      <c r="F351" s="22" t="s">
        <v>1662</v>
      </c>
      <c r="G351" s="22" t="s">
        <v>1662</v>
      </c>
      <c r="H351" s="22" t="s">
        <v>1662</v>
      </c>
      <c r="I351" s="22" t="s">
        <v>1662</v>
      </c>
      <c r="J351" s="22" t="s">
        <v>1662</v>
      </c>
      <c r="K351" s="22" t="s">
        <v>1561</v>
      </c>
      <c r="L351" s="22" t="s">
        <v>1665</v>
      </c>
      <c r="M351" s="22" t="s">
        <v>1666</v>
      </c>
      <c r="N351" s="22" t="e">
        <f>INDEX(#REF!,MATCH($K351,#REF!,0))</f>
        <v>#REF!</v>
      </c>
      <c r="O351" s="21"/>
      <c r="P351" s="25" t="str">
        <f t="shared" si="64"/>
        <v>小学数学第7考场</v>
      </c>
      <c r="Q351" s="21"/>
      <c r="R351" s="21">
        <v>207</v>
      </c>
      <c r="S351" s="21" t="s">
        <v>210</v>
      </c>
      <c r="T351" s="32" t="str">
        <f t="shared" si="65"/>
        <v>小学数学</v>
      </c>
      <c r="U351" s="32" t="str">
        <f>IFERROR(VLOOKUP(复审!T351,#REF!,2,FALSE),"无此科目")</f>
        <v>无此科目</v>
      </c>
      <c r="V351" s="21" t="str">
        <f t="shared" si="66"/>
        <v>无此科目207</v>
      </c>
      <c r="W351" s="21">
        <f t="shared" si="60"/>
        <v>207</v>
      </c>
      <c r="X351" s="21">
        <f t="shared" si="61"/>
        <v>1</v>
      </c>
      <c r="Y351" s="21">
        <f t="shared" si="67"/>
        <v>1</v>
      </c>
      <c r="Z35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51" s="13" t="str">
        <f t="shared" si="62"/>
        <v/>
      </c>
      <c r="AB351" s="13" t="str">
        <f t="shared" si="68"/>
        <v>Y</v>
      </c>
      <c r="AC351" s="13" t="str">
        <f t="shared" si="69"/>
        <v/>
      </c>
      <c r="AD351" s="13">
        <f t="shared" si="70"/>
        <v>1</v>
      </c>
      <c r="AE351" s="13" t="e">
        <f>IF(AND(VLOOKUP($T351,#REF!,2,0)=0,S351=""),"“错误请确认”",IF(VLOOKUP($T351,#REF!,2,0)=0,S351,VLOOKUP($T351,#REF!,2,0)))</f>
        <v>#REF!</v>
      </c>
      <c r="AF351" s="13" t="s">
        <v>1667</v>
      </c>
      <c r="AG351" s="13" t="e">
        <f>IF(VLOOKUP(T351,#REF!,29,0)=0,VLOOKUP(T351,#REF!,23,0)&amp;RIGHT(S351,2),VLOOKUP(T351,#REF!,23,0)&amp;VLOOKUP(T351,#REF!,29,0))</f>
        <v>#REF!</v>
      </c>
      <c r="AH351" s="13" t="s">
        <v>61</v>
      </c>
      <c r="AI351" s="13" t="e">
        <f t="shared" si="71"/>
        <v>#REF!</v>
      </c>
    </row>
    <row r="352" ht="15" customHeight="1" spans="1:35">
      <c r="A352" s="21">
        <f t="shared" si="63"/>
        <v>351</v>
      </c>
      <c r="B352" s="22" t="s">
        <v>1668</v>
      </c>
      <c r="C352" s="22" t="s">
        <v>45</v>
      </c>
      <c r="D352" s="22" t="s">
        <v>36</v>
      </c>
      <c r="E352" s="22" t="s">
        <v>1669</v>
      </c>
      <c r="F352" s="22" t="s">
        <v>1668</v>
      </c>
      <c r="G352" s="22" t="s">
        <v>1668</v>
      </c>
      <c r="H352" s="22" t="s">
        <v>1668</v>
      </c>
      <c r="I352" s="22" t="s">
        <v>1668</v>
      </c>
      <c r="J352" s="22" t="s">
        <v>1668</v>
      </c>
      <c r="K352" s="22" t="s">
        <v>1561</v>
      </c>
      <c r="L352" s="22" t="s">
        <v>1670</v>
      </c>
      <c r="M352" s="22" t="s">
        <v>1671</v>
      </c>
      <c r="N352" s="22" t="e">
        <f>INDEX(#REF!,MATCH($K352,#REF!,0))</f>
        <v>#REF!</v>
      </c>
      <c r="O352" s="21"/>
      <c r="P352" s="25" t="str">
        <f t="shared" si="64"/>
        <v>小学数学第2考场</v>
      </c>
      <c r="Q352" s="21"/>
      <c r="R352" s="21">
        <v>43</v>
      </c>
      <c r="S352" s="21" t="s">
        <v>150</v>
      </c>
      <c r="T352" s="32" t="str">
        <f t="shared" si="65"/>
        <v>小学数学</v>
      </c>
      <c r="U352" s="32" t="str">
        <f>IFERROR(VLOOKUP(复审!T352,#REF!,2,FALSE),"无此科目")</f>
        <v>无此科目</v>
      </c>
      <c r="V352" s="21" t="str">
        <f t="shared" si="66"/>
        <v>无此科目043</v>
      </c>
      <c r="W352" s="21">
        <f t="shared" si="60"/>
        <v>43</v>
      </c>
      <c r="X352" s="21">
        <f t="shared" si="61"/>
        <v>1</v>
      </c>
      <c r="Y352" s="21">
        <f t="shared" si="67"/>
        <v>1</v>
      </c>
      <c r="Z35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52" s="13" t="str">
        <f t="shared" si="62"/>
        <v/>
      </c>
      <c r="AB352" s="13" t="str">
        <f t="shared" si="68"/>
        <v>Y</v>
      </c>
      <c r="AC352" s="13" t="str">
        <f t="shared" si="69"/>
        <v/>
      </c>
      <c r="AD352" s="13">
        <f t="shared" si="70"/>
        <v>1</v>
      </c>
      <c r="AE352" s="13" t="e">
        <f>IF(AND(VLOOKUP($T352,#REF!,2,0)=0,S352=""),"“错误请确认”",IF(VLOOKUP($T352,#REF!,2,0)=0,S352,VLOOKUP($T352,#REF!,2,0)))</f>
        <v>#REF!</v>
      </c>
      <c r="AF352" s="13" t="s">
        <v>1672</v>
      </c>
      <c r="AG352" s="13" t="e">
        <f>IF(VLOOKUP(T352,#REF!,29,0)=0,VLOOKUP(T352,#REF!,23,0)&amp;RIGHT(S352,2),VLOOKUP(T352,#REF!,23,0)&amp;VLOOKUP(T352,#REF!,29,0))</f>
        <v>#REF!</v>
      </c>
      <c r="AH352" s="13" t="s">
        <v>124</v>
      </c>
      <c r="AI352" s="13" t="e">
        <f t="shared" si="71"/>
        <v>#REF!</v>
      </c>
    </row>
    <row r="353" ht="15" customHeight="1" spans="1:35">
      <c r="A353" s="21">
        <f t="shared" si="63"/>
        <v>352</v>
      </c>
      <c r="B353" s="22" t="s">
        <v>1673</v>
      </c>
      <c r="C353" s="22" t="s">
        <v>45</v>
      </c>
      <c r="D353" s="22" t="s">
        <v>36</v>
      </c>
      <c r="E353" s="22" t="s">
        <v>1674</v>
      </c>
      <c r="F353" s="22" t="s">
        <v>1673</v>
      </c>
      <c r="G353" s="22" t="s">
        <v>1673</v>
      </c>
      <c r="H353" s="22" t="s">
        <v>1673</v>
      </c>
      <c r="I353" s="22" t="s">
        <v>1673</v>
      </c>
      <c r="J353" s="22" t="s">
        <v>1673</v>
      </c>
      <c r="K353" s="22" t="s">
        <v>1561</v>
      </c>
      <c r="L353" s="22" t="s">
        <v>1675</v>
      </c>
      <c r="M353" s="22" t="s">
        <v>91</v>
      </c>
      <c r="N353" s="22" t="e">
        <f>INDEX(#REF!,MATCH($K353,#REF!,0))</f>
        <v>#REF!</v>
      </c>
      <c r="O353" s="21"/>
      <c r="P353" s="25" t="str">
        <f t="shared" si="64"/>
        <v>小学数学第3考场</v>
      </c>
      <c r="Q353" s="21"/>
      <c r="R353" s="21">
        <v>66</v>
      </c>
      <c r="S353" s="21" t="s">
        <v>175</v>
      </c>
      <c r="T353" s="32" t="str">
        <f t="shared" si="65"/>
        <v>小学数学</v>
      </c>
      <c r="U353" s="32" t="str">
        <f>IFERROR(VLOOKUP(复审!T353,#REF!,2,FALSE),"无此科目")</f>
        <v>无此科目</v>
      </c>
      <c r="V353" s="21" t="str">
        <f t="shared" si="66"/>
        <v>无此科目066</v>
      </c>
      <c r="W353" s="21">
        <f t="shared" si="60"/>
        <v>66</v>
      </c>
      <c r="X353" s="21">
        <f t="shared" si="61"/>
        <v>1</v>
      </c>
      <c r="Y353" s="21">
        <f t="shared" si="67"/>
        <v>1</v>
      </c>
      <c r="Z35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53" s="13" t="str">
        <f t="shared" si="62"/>
        <v/>
      </c>
      <c r="AB353" s="13" t="str">
        <f t="shared" si="68"/>
        <v>Y</v>
      </c>
      <c r="AC353" s="13" t="str">
        <f t="shared" si="69"/>
        <v/>
      </c>
      <c r="AD353" s="13">
        <f t="shared" si="70"/>
        <v>1</v>
      </c>
      <c r="AE353" s="13" t="e">
        <f>IF(AND(VLOOKUP($T353,#REF!,2,0)=0,S353=""),"“错误请确认”",IF(VLOOKUP($T353,#REF!,2,0)=0,S353,VLOOKUP($T353,#REF!,2,0)))</f>
        <v>#REF!</v>
      </c>
      <c r="AF353" s="13" t="s">
        <v>1676</v>
      </c>
      <c r="AG353" s="13" t="e">
        <f>IF(VLOOKUP(T353,#REF!,29,0)=0,VLOOKUP(T353,#REF!,23,0)&amp;RIGHT(S353,2),VLOOKUP(T353,#REF!,23,0)&amp;VLOOKUP(T353,#REF!,29,0))</f>
        <v>#REF!</v>
      </c>
      <c r="AH353" s="13" t="s">
        <v>1561</v>
      </c>
      <c r="AI353" s="13" t="e">
        <f t="shared" si="71"/>
        <v>#REF!</v>
      </c>
    </row>
    <row r="354" ht="15" customHeight="1" spans="1:35">
      <c r="A354" s="21">
        <f t="shared" si="63"/>
        <v>353</v>
      </c>
      <c r="B354" s="22" t="s">
        <v>1677</v>
      </c>
      <c r="C354" s="22" t="s">
        <v>45</v>
      </c>
      <c r="D354" s="22" t="s">
        <v>36</v>
      </c>
      <c r="E354" s="22" t="s">
        <v>1678</v>
      </c>
      <c r="F354" s="22" t="s">
        <v>1677</v>
      </c>
      <c r="G354" s="22" t="s">
        <v>1677</v>
      </c>
      <c r="H354" s="22" t="s">
        <v>1677</v>
      </c>
      <c r="I354" s="22" t="s">
        <v>1677</v>
      </c>
      <c r="J354" s="22" t="s">
        <v>1677</v>
      </c>
      <c r="K354" s="22" t="s">
        <v>1561</v>
      </c>
      <c r="L354" s="22" t="s">
        <v>1679</v>
      </c>
      <c r="M354" s="22" t="s">
        <v>1679</v>
      </c>
      <c r="N354" s="22" t="e">
        <f>INDEX(#REF!,MATCH($K354,#REF!,0))</f>
        <v>#REF!</v>
      </c>
      <c r="O354" s="21"/>
      <c r="P354" s="25" t="str">
        <f t="shared" si="64"/>
        <v/>
      </c>
      <c r="Q354" s="21"/>
      <c r="R354" s="21"/>
      <c r="S354" s="21"/>
      <c r="T354" s="32" t="str">
        <f t="shared" si="65"/>
        <v>小学数学</v>
      </c>
      <c r="U354" s="32" t="str">
        <f>IFERROR(VLOOKUP(复审!T354,#REF!,2,FALSE),"无此科目")</f>
        <v>无此科目</v>
      </c>
      <c r="V354" s="21" t="str">
        <f t="shared" si="66"/>
        <v/>
      </c>
      <c r="W354" s="21">
        <f t="shared" si="60"/>
        <v>0</v>
      </c>
      <c r="X354" s="21">
        <f t="shared" si="61"/>
        <v>1</v>
      </c>
      <c r="Y354" s="21" t="str">
        <f t="shared" si="67"/>
        <v/>
      </c>
      <c r="Z35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54" s="13" t="str">
        <f t="shared" si="62"/>
        <v/>
      </c>
      <c r="AB354" s="13" t="str">
        <f t="shared" si="68"/>
        <v>N</v>
      </c>
      <c r="AC354" s="13">
        <f t="shared" si="69"/>
        <v>229</v>
      </c>
      <c r="AD354" s="13" t="str">
        <f t="shared" si="70"/>
        <v/>
      </c>
      <c r="AE354" s="13" t="e">
        <f>IF(AND(VLOOKUP($T354,#REF!,2,0)=0,S354=""),"“错误请确认”",IF(VLOOKUP($T354,#REF!,2,0)=0,S354,VLOOKUP($T354,#REF!,2,0)))</f>
        <v>#REF!</v>
      </c>
      <c r="AF354" s="13" t="s">
        <v>1680</v>
      </c>
      <c r="AG354" s="13" t="e">
        <f>IF(VLOOKUP(T354,#REF!,29,0)=0,VLOOKUP(T354,#REF!,23,0)&amp;RIGHT(S354,2),VLOOKUP(T354,#REF!,23,0)&amp;VLOOKUP(T354,#REF!,29,0))</f>
        <v>#REF!</v>
      </c>
      <c r="AH354" s="13" t="s">
        <v>50</v>
      </c>
      <c r="AI354" s="13" t="e">
        <f t="shared" si="71"/>
        <v>#REF!</v>
      </c>
    </row>
    <row r="355" ht="15" customHeight="1" spans="1:35">
      <c r="A355" s="21">
        <f t="shared" si="63"/>
        <v>354</v>
      </c>
      <c r="B355" s="22" t="s">
        <v>1681</v>
      </c>
      <c r="C355" s="22" t="s">
        <v>45</v>
      </c>
      <c r="D355" s="22" t="s">
        <v>36</v>
      </c>
      <c r="E355" s="22" t="s">
        <v>1682</v>
      </c>
      <c r="F355" s="22" t="s">
        <v>1681</v>
      </c>
      <c r="G355" s="22" t="s">
        <v>1681</v>
      </c>
      <c r="H355" s="22" t="s">
        <v>1681</v>
      </c>
      <c r="I355" s="22" t="s">
        <v>1681</v>
      </c>
      <c r="J355" s="22" t="s">
        <v>1681</v>
      </c>
      <c r="K355" s="22" t="s">
        <v>1561</v>
      </c>
      <c r="L355" s="22" t="s">
        <v>1683</v>
      </c>
      <c r="M355" s="22" t="s">
        <v>1684</v>
      </c>
      <c r="N355" s="22" t="e">
        <f>INDEX(#REF!,MATCH($K355,#REF!,0))</f>
        <v>#REF!</v>
      </c>
      <c r="O355" s="21"/>
      <c r="P355" s="25" t="str">
        <f t="shared" si="64"/>
        <v>小学数学第14考场</v>
      </c>
      <c r="Q355" s="21"/>
      <c r="R355" s="21">
        <v>391</v>
      </c>
      <c r="S355" s="21" t="s">
        <v>150</v>
      </c>
      <c r="T355" s="32" t="str">
        <f t="shared" si="65"/>
        <v>小学数学</v>
      </c>
      <c r="U355" s="32" t="str">
        <f>IFERROR(VLOOKUP(复审!T355,#REF!,2,FALSE),"无此科目")</f>
        <v>无此科目</v>
      </c>
      <c r="V355" s="21" t="str">
        <f t="shared" si="66"/>
        <v>无此科目391</v>
      </c>
      <c r="W355" s="21">
        <f t="shared" si="60"/>
        <v>391</v>
      </c>
      <c r="X355" s="21">
        <f t="shared" si="61"/>
        <v>1</v>
      </c>
      <c r="Y355" s="21">
        <f t="shared" si="67"/>
        <v>1</v>
      </c>
      <c r="Z35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55" s="13" t="str">
        <f t="shared" si="62"/>
        <v/>
      </c>
      <c r="AB355" s="13" t="str">
        <f t="shared" si="68"/>
        <v>Y</v>
      </c>
      <c r="AC355" s="13" t="str">
        <f t="shared" si="69"/>
        <v/>
      </c>
      <c r="AD355" s="13">
        <f t="shared" si="70"/>
        <v>1</v>
      </c>
      <c r="AE355" s="13" t="e">
        <f>IF(AND(VLOOKUP($T355,#REF!,2,0)=0,S355=""),"“错误请确认”",IF(VLOOKUP($T355,#REF!,2,0)=0,S355,VLOOKUP($T355,#REF!,2,0)))</f>
        <v>#REF!</v>
      </c>
      <c r="AF355" s="13" t="s">
        <v>1685</v>
      </c>
      <c r="AG355" s="13" t="e">
        <f>IF(VLOOKUP(T355,#REF!,29,0)=0,VLOOKUP(T355,#REF!,23,0)&amp;RIGHT(S355,2),VLOOKUP(T355,#REF!,23,0)&amp;VLOOKUP(T355,#REF!,29,0))</f>
        <v>#REF!</v>
      </c>
      <c r="AH355" s="13" t="s">
        <v>1561</v>
      </c>
      <c r="AI355" s="13" t="e">
        <f t="shared" si="71"/>
        <v>#REF!</v>
      </c>
    </row>
    <row r="356" ht="15" customHeight="1" spans="1:35">
      <c r="A356" s="21">
        <f t="shared" si="63"/>
        <v>355</v>
      </c>
      <c r="B356" s="22" t="s">
        <v>1686</v>
      </c>
      <c r="C356" s="22" t="s">
        <v>45</v>
      </c>
      <c r="D356" s="22" t="s">
        <v>36</v>
      </c>
      <c r="E356" s="22" t="s">
        <v>1687</v>
      </c>
      <c r="F356" s="22" t="s">
        <v>1686</v>
      </c>
      <c r="G356" s="22" t="s">
        <v>1686</v>
      </c>
      <c r="H356" s="22" t="s">
        <v>1686</v>
      </c>
      <c r="I356" s="22" t="s">
        <v>1686</v>
      </c>
      <c r="J356" s="22" t="s">
        <v>1686</v>
      </c>
      <c r="K356" s="22" t="s">
        <v>1561</v>
      </c>
      <c r="L356" s="22" t="s">
        <v>1688</v>
      </c>
      <c r="M356" s="22" t="s">
        <v>1688</v>
      </c>
      <c r="N356" s="22" t="e">
        <f>INDEX(#REF!,MATCH($K356,#REF!,0))</f>
        <v>#REF!</v>
      </c>
      <c r="O356" s="21"/>
      <c r="P356" s="25" t="str">
        <f t="shared" si="64"/>
        <v>小学数学第12考场</v>
      </c>
      <c r="Q356" s="21"/>
      <c r="R356" s="21">
        <v>344</v>
      </c>
      <c r="S356" s="21" t="s">
        <v>210</v>
      </c>
      <c r="T356" s="32" t="str">
        <f t="shared" si="65"/>
        <v>小学数学</v>
      </c>
      <c r="U356" s="32" t="str">
        <f>IFERROR(VLOOKUP(复审!T356,#REF!,2,FALSE),"无此科目")</f>
        <v>无此科目</v>
      </c>
      <c r="V356" s="21" t="str">
        <f t="shared" si="66"/>
        <v>无此科目344</v>
      </c>
      <c r="W356" s="21">
        <f t="shared" si="60"/>
        <v>344</v>
      </c>
      <c r="X356" s="21">
        <f t="shared" si="61"/>
        <v>1</v>
      </c>
      <c r="Y356" s="21">
        <f t="shared" si="67"/>
        <v>1</v>
      </c>
      <c r="Z35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56" s="13" t="str">
        <f t="shared" si="62"/>
        <v/>
      </c>
      <c r="AB356" s="13" t="str">
        <f t="shared" si="68"/>
        <v>Y</v>
      </c>
      <c r="AC356" s="13" t="str">
        <f t="shared" si="69"/>
        <v/>
      </c>
      <c r="AD356" s="13">
        <f t="shared" si="70"/>
        <v>1</v>
      </c>
      <c r="AE356" s="13" t="e">
        <f>IF(AND(VLOOKUP($T356,#REF!,2,0)=0,S356=""),"“错误请确认”",IF(VLOOKUP($T356,#REF!,2,0)=0,S356,VLOOKUP($T356,#REF!,2,0)))</f>
        <v>#REF!</v>
      </c>
      <c r="AF356" s="13" t="s">
        <v>1689</v>
      </c>
      <c r="AG356" s="13" t="e">
        <f>IF(VLOOKUP(T356,#REF!,29,0)=0,VLOOKUP(T356,#REF!,23,0)&amp;RIGHT(S356,2),VLOOKUP(T356,#REF!,23,0)&amp;VLOOKUP(T356,#REF!,29,0))</f>
        <v>#REF!</v>
      </c>
      <c r="AH356" s="13" t="s">
        <v>1647</v>
      </c>
      <c r="AI356" s="13" t="e">
        <f t="shared" si="71"/>
        <v>#REF!</v>
      </c>
    </row>
    <row r="357" ht="15" customHeight="1" spans="1:35">
      <c r="A357" s="21">
        <f t="shared" si="63"/>
        <v>356</v>
      </c>
      <c r="B357" s="22" t="s">
        <v>1690</v>
      </c>
      <c r="C357" s="22" t="s">
        <v>35</v>
      </c>
      <c r="D357" s="22" t="s">
        <v>36</v>
      </c>
      <c r="E357" s="22" t="s">
        <v>1691</v>
      </c>
      <c r="F357" s="22" t="s">
        <v>1690</v>
      </c>
      <c r="G357" s="22" t="s">
        <v>1690</v>
      </c>
      <c r="H357" s="22" t="s">
        <v>1690</v>
      </c>
      <c r="I357" s="22" t="s">
        <v>1690</v>
      </c>
      <c r="J357" s="22" t="s">
        <v>1690</v>
      </c>
      <c r="K357" s="22" t="s">
        <v>1561</v>
      </c>
      <c r="L357" s="22" t="s">
        <v>1692</v>
      </c>
      <c r="M357" s="22" t="s">
        <v>1693</v>
      </c>
      <c r="N357" s="22" t="e">
        <f>INDEX(#REF!,MATCH($K357,#REF!,0))</f>
        <v>#REF!</v>
      </c>
      <c r="O357" s="21"/>
      <c r="P357" s="25" t="str">
        <f t="shared" si="64"/>
        <v>小学数学第7考场</v>
      </c>
      <c r="Q357" s="21"/>
      <c r="R357" s="21">
        <v>202</v>
      </c>
      <c r="S357" s="21" t="s">
        <v>181</v>
      </c>
      <c r="T357" s="32" t="str">
        <f t="shared" si="65"/>
        <v>小学数学</v>
      </c>
      <c r="U357" s="32" t="str">
        <f>IFERROR(VLOOKUP(复审!T357,#REF!,2,FALSE),"无此科目")</f>
        <v>无此科目</v>
      </c>
      <c r="V357" s="21" t="str">
        <f t="shared" si="66"/>
        <v>无此科目202</v>
      </c>
      <c r="W357" s="21">
        <f t="shared" si="60"/>
        <v>202</v>
      </c>
      <c r="X357" s="21">
        <f t="shared" si="61"/>
        <v>1</v>
      </c>
      <c r="Y357" s="21">
        <f t="shared" si="67"/>
        <v>1</v>
      </c>
      <c r="Z35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57" s="13" t="str">
        <f t="shared" si="62"/>
        <v/>
      </c>
      <c r="AB357" s="13" t="str">
        <f t="shared" si="68"/>
        <v>Y</v>
      </c>
      <c r="AC357" s="13" t="str">
        <f t="shared" si="69"/>
        <v/>
      </c>
      <c r="AD357" s="13">
        <f t="shared" si="70"/>
        <v>1</v>
      </c>
      <c r="AE357" s="13" t="e">
        <f>IF(AND(VLOOKUP($T357,#REF!,2,0)=0,S357=""),"“错误请确认”",IF(VLOOKUP($T357,#REF!,2,0)=0,S357,VLOOKUP($T357,#REF!,2,0)))</f>
        <v>#REF!</v>
      </c>
      <c r="AF357" s="13" t="s">
        <v>1694</v>
      </c>
      <c r="AG357" s="13" t="e">
        <f>IF(VLOOKUP(T357,#REF!,29,0)=0,VLOOKUP(T357,#REF!,23,0)&amp;RIGHT(S357,2),VLOOKUP(T357,#REF!,23,0)&amp;VLOOKUP(T357,#REF!,29,0))</f>
        <v>#REF!</v>
      </c>
      <c r="AH357" s="13" t="s">
        <v>1561</v>
      </c>
      <c r="AI357" s="13" t="e">
        <f t="shared" si="71"/>
        <v>#REF!</v>
      </c>
    </row>
    <row r="358" ht="15" customHeight="1" spans="1:35">
      <c r="A358" s="21">
        <f t="shared" si="63"/>
        <v>357</v>
      </c>
      <c r="B358" s="22" t="s">
        <v>1695</v>
      </c>
      <c r="C358" s="22" t="s">
        <v>35</v>
      </c>
      <c r="D358" s="22" t="s">
        <v>36</v>
      </c>
      <c r="E358" s="22" t="s">
        <v>1696</v>
      </c>
      <c r="F358" s="22" t="s">
        <v>1695</v>
      </c>
      <c r="G358" s="22" t="s">
        <v>1695</v>
      </c>
      <c r="H358" s="22" t="s">
        <v>1695</v>
      </c>
      <c r="I358" s="22" t="s">
        <v>1695</v>
      </c>
      <c r="J358" s="22" t="s">
        <v>1695</v>
      </c>
      <c r="K358" s="22" t="s">
        <v>1561</v>
      </c>
      <c r="L358" s="22" t="s">
        <v>280</v>
      </c>
      <c r="M358" s="22" t="s">
        <v>91</v>
      </c>
      <c r="N358" s="22" t="e">
        <f>INDEX(#REF!,MATCH($K358,#REF!,0))</f>
        <v>#REF!</v>
      </c>
      <c r="O358" s="21"/>
      <c r="P358" s="25" t="str">
        <f t="shared" si="64"/>
        <v>小学数学第6考场</v>
      </c>
      <c r="Q358" s="21"/>
      <c r="R358" s="21">
        <v>152</v>
      </c>
      <c r="S358" s="21" t="s">
        <v>126</v>
      </c>
      <c r="T358" s="32" t="str">
        <f t="shared" si="65"/>
        <v>小学数学</v>
      </c>
      <c r="U358" s="32" t="str">
        <f>IFERROR(VLOOKUP(复审!T358,#REF!,2,FALSE),"无此科目")</f>
        <v>无此科目</v>
      </c>
      <c r="V358" s="21" t="str">
        <f t="shared" si="66"/>
        <v>无此科目152</v>
      </c>
      <c r="W358" s="21">
        <f t="shared" si="60"/>
        <v>152</v>
      </c>
      <c r="X358" s="21">
        <f t="shared" si="61"/>
        <v>1</v>
      </c>
      <c r="Y358" s="21">
        <f t="shared" si="67"/>
        <v>1</v>
      </c>
      <c r="Z35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58" s="13" t="str">
        <f t="shared" si="62"/>
        <v/>
      </c>
      <c r="AB358" s="13" t="str">
        <f t="shared" si="68"/>
        <v>Y</v>
      </c>
      <c r="AC358" s="13" t="str">
        <f t="shared" si="69"/>
        <v/>
      </c>
      <c r="AD358" s="13">
        <f t="shared" si="70"/>
        <v>1</v>
      </c>
      <c r="AE358" s="13" t="e">
        <f>IF(AND(VLOOKUP($T358,#REF!,2,0)=0,S358=""),"“错误请确认”",IF(VLOOKUP($T358,#REF!,2,0)=0,S358,VLOOKUP($T358,#REF!,2,0)))</f>
        <v>#REF!</v>
      </c>
      <c r="AF358" s="13" t="s">
        <v>1697</v>
      </c>
      <c r="AG358" s="13" t="e">
        <f>IF(VLOOKUP(T358,#REF!,29,0)=0,VLOOKUP(T358,#REF!,23,0)&amp;RIGHT(S358,2),VLOOKUP(T358,#REF!,23,0)&amp;VLOOKUP(T358,#REF!,29,0))</f>
        <v>#REF!</v>
      </c>
      <c r="AH358" s="13" t="s">
        <v>1561</v>
      </c>
      <c r="AI358" s="13" t="e">
        <f t="shared" si="71"/>
        <v>#REF!</v>
      </c>
    </row>
    <row r="359" ht="15" customHeight="1" spans="1:35">
      <c r="A359" s="21">
        <f t="shared" si="63"/>
        <v>358</v>
      </c>
      <c r="B359" s="22" t="s">
        <v>1698</v>
      </c>
      <c r="C359" s="22" t="s">
        <v>45</v>
      </c>
      <c r="D359" s="22" t="s">
        <v>36</v>
      </c>
      <c r="E359" s="22" t="s">
        <v>1699</v>
      </c>
      <c r="F359" s="22" t="s">
        <v>1698</v>
      </c>
      <c r="G359" s="22" t="s">
        <v>1698</v>
      </c>
      <c r="H359" s="22" t="s">
        <v>1698</v>
      </c>
      <c r="I359" s="22" t="s">
        <v>1698</v>
      </c>
      <c r="J359" s="22" t="s">
        <v>1698</v>
      </c>
      <c r="K359" s="22" t="s">
        <v>1561</v>
      </c>
      <c r="L359" s="22" t="s">
        <v>1700</v>
      </c>
      <c r="M359" s="22" t="s">
        <v>91</v>
      </c>
      <c r="N359" s="22" t="e">
        <f>INDEX(#REF!,MATCH($K359,#REF!,0))</f>
        <v>#REF!</v>
      </c>
      <c r="O359" s="21"/>
      <c r="P359" s="25" t="str">
        <f t="shared" si="64"/>
        <v/>
      </c>
      <c r="Q359" s="21"/>
      <c r="R359" s="21"/>
      <c r="S359" s="21"/>
      <c r="T359" s="32" t="str">
        <f t="shared" si="65"/>
        <v>小学数学</v>
      </c>
      <c r="U359" s="32" t="str">
        <f>IFERROR(VLOOKUP(复审!T359,#REF!,2,FALSE),"无此科目")</f>
        <v>无此科目</v>
      </c>
      <c r="V359" s="21" t="str">
        <f t="shared" si="66"/>
        <v/>
      </c>
      <c r="W359" s="21">
        <f t="shared" si="60"/>
        <v>0</v>
      </c>
      <c r="X359" s="21">
        <f t="shared" si="61"/>
        <v>1</v>
      </c>
      <c r="Y359" s="21" t="str">
        <f t="shared" si="67"/>
        <v/>
      </c>
      <c r="Z35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59" s="13" t="str">
        <f t="shared" si="62"/>
        <v/>
      </c>
      <c r="AB359" s="13" t="str">
        <f t="shared" si="68"/>
        <v>N</v>
      </c>
      <c r="AC359" s="13">
        <f t="shared" si="69"/>
        <v>230</v>
      </c>
      <c r="AD359" s="13" t="str">
        <f t="shared" si="70"/>
        <v/>
      </c>
      <c r="AE359" s="13" t="e">
        <f>IF(AND(VLOOKUP($T359,#REF!,2,0)=0,S359=""),"“错误请确认”",IF(VLOOKUP($T359,#REF!,2,0)=0,S359,VLOOKUP($T359,#REF!,2,0)))</f>
        <v>#REF!</v>
      </c>
      <c r="AF359" s="13" t="s">
        <v>1701</v>
      </c>
      <c r="AG359" s="13" t="e">
        <f>IF(VLOOKUP(T359,#REF!,29,0)=0,VLOOKUP(T359,#REF!,23,0)&amp;RIGHT(S359,2),VLOOKUP(T359,#REF!,23,0)&amp;VLOOKUP(T359,#REF!,29,0))</f>
        <v>#REF!</v>
      </c>
      <c r="AH359" s="13" t="s">
        <v>50</v>
      </c>
      <c r="AI359" s="13" t="e">
        <f t="shared" si="71"/>
        <v>#REF!</v>
      </c>
    </row>
    <row r="360" ht="15" customHeight="1" spans="1:35">
      <c r="A360" s="21">
        <f t="shared" si="63"/>
        <v>359</v>
      </c>
      <c r="B360" s="22" t="s">
        <v>1702</v>
      </c>
      <c r="C360" s="22" t="s">
        <v>45</v>
      </c>
      <c r="D360" s="22" t="s">
        <v>36</v>
      </c>
      <c r="E360" s="22" t="s">
        <v>1703</v>
      </c>
      <c r="F360" s="22" t="s">
        <v>1702</v>
      </c>
      <c r="G360" s="22" t="s">
        <v>1702</v>
      </c>
      <c r="H360" s="22" t="s">
        <v>1702</v>
      </c>
      <c r="I360" s="22" t="s">
        <v>1702</v>
      </c>
      <c r="J360" s="22" t="s">
        <v>1702</v>
      </c>
      <c r="K360" s="22" t="s">
        <v>1561</v>
      </c>
      <c r="L360" s="22" t="s">
        <v>1704</v>
      </c>
      <c r="M360" s="22" t="s">
        <v>91</v>
      </c>
      <c r="N360" s="22" t="e">
        <f>INDEX(#REF!,MATCH($K360,#REF!,0))</f>
        <v>#REF!</v>
      </c>
      <c r="O360" s="21"/>
      <c r="P360" s="25" t="str">
        <f t="shared" si="64"/>
        <v>小学数学第8考场</v>
      </c>
      <c r="Q360" s="21"/>
      <c r="R360" s="21">
        <v>212</v>
      </c>
      <c r="S360" s="21" t="s">
        <v>181</v>
      </c>
      <c r="T360" s="32" t="str">
        <f t="shared" si="65"/>
        <v>小学数学</v>
      </c>
      <c r="U360" s="32" t="str">
        <f>IFERROR(VLOOKUP(复审!T360,#REF!,2,FALSE),"无此科目")</f>
        <v>无此科目</v>
      </c>
      <c r="V360" s="21" t="str">
        <f t="shared" si="66"/>
        <v>无此科目212</v>
      </c>
      <c r="W360" s="21">
        <f t="shared" si="60"/>
        <v>212</v>
      </c>
      <c r="X360" s="21">
        <f t="shared" si="61"/>
        <v>1</v>
      </c>
      <c r="Y360" s="21">
        <f t="shared" si="67"/>
        <v>1</v>
      </c>
      <c r="Z36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60" s="13" t="str">
        <f t="shared" si="62"/>
        <v/>
      </c>
      <c r="AB360" s="13" t="str">
        <f t="shared" si="68"/>
        <v>Y</v>
      </c>
      <c r="AC360" s="13" t="str">
        <f t="shared" si="69"/>
        <v/>
      </c>
      <c r="AD360" s="13">
        <f t="shared" si="70"/>
        <v>1</v>
      </c>
      <c r="AE360" s="13" t="e">
        <f>IF(AND(VLOOKUP($T360,#REF!,2,0)=0,S360=""),"“错误请确认”",IF(VLOOKUP($T360,#REF!,2,0)=0,S360,VLOOKUP($T360,#REF!,2,0)))</f>
        <v>#REF!</v>
      </c>
      <c r="AF360" s="13" t="s">
        <v>1705</v>
      </c>
      <c r="AG360" s="13" t="e">
        <f>IF(VLOOKUP(T360,#REF!,29,0)=0,VLOOKUP(T360,#REF!,23,0)&amp;RIGHT(S360,2),VLOOKUP(T360,#REF!,23,0)&amp;VLOOKUP(T360,#REF!,29,0))</f>
        <v>#REF!</v>
      </c>
      <c r="AH360" s="13" t="s">
        <v>1647</v>
      </c>
      <c r="AI360" s="13" t="e">
        <f t="shared" si="71"/>
        <v>#REF!</v>
      </c>
    </row>
    <row r="361" ht="15" customHeight="1" spans="1:35">
      <c r="A361" s="21">
        <f t="shared" si="63"/>
        <v>360</v>
      </c>
      <c r="B361" s="22" t="s">
        <v>1706</v>
      </c>
      <c r="C361" s="22" t="s">
        <v>35</v>
      </c>
      <c r="D361" s="22" t="s">
        <v>36</v>
      </c>
      <c r="E361" s="22" t="s">
        <v>1707</v>
      </c>
      <c r="F361" s="22" t="s">
        <v>1706</v>
      </c>
      <c r="G361" s="22" t="s">
        <v>1706</v>
      </c>
      <c r="H361" s="22" t="s">
        <v>1706</v>
      </c>
      <c r="I361" s="22" t="s">
        <v>1706</v>
      </c>
      <c r="J361" s="22" t="s">
        <v>1706</v>
      </c>
      <c r="K361" s="22" t="s">
        <v>1561</v>
      </c>
      <c r="L361" s="22" t="s">
        <v>1708</v>
      </c>
      <c r="M361" s="22" t="s">
        <v>1709</v>
      </c>
      <c r="N361" s="22" t="e">
        <f>INDEX(#REF!,MATCH($K361,#REF!,0))</f>
        <v>#REF!</v>
      </c>
      <c r="O361" s="21"/>
      <c r="P361" s="25" t="str">
        <f t="shared" si="64"/>
        <v>小学数学第4考场</v>
      </c>
      <c r="Q361" s="21"/>
      <c r="R361" s="21">
        <v>91</v>
      </c>
      <c r="S361" s="21" t="s">
        <v>1569</v>
      </c>
      <c r="T361" s="32" t="str">
        <f t="shared" si="65"/>
        <v>小学数学</v>
      </c>
      <c r="U361" s="32" t="str">
        <f>IFERROR(VLOOKUP(复审!T361,#REF!,2,FALSE),"无此科目")</f>
        <v>无此科目</v>
      </c>
      <c r="V361" s="21" t="str">
        <f t="shared" si="66"/>
        <v>无此科目091</v>
      </c>
      <c r="W361" s="21">
        <f t="shared" si="60"/>
        <v>91</v>
      </c>
      <c r="X361" s="21">
        <f t="shared" si="61"/>
        <v>1</v>
      </c>
      <c r="Y361" s="21">
        <f t="shared" si="67"/>
        <v>1</v>
      </c>
      <c r="Z36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61" s="13" t="str">
        <f t="shared" si="62"/>
        <v/>
      </c>
      <c r="AB361" s="13" t="str">
        <f t="shared" si="68"/>
        <v>Y</v>
      </c>
      <c r="AC361" s="13" t="str">
        <f t="shared" si="69"/>
        <v/>
      </c>
      <c r="AD361" s="13">
        <f t="shared" si="70"/>
        <v>1</v>
      </c>
      <c r="AE361" s="13" t="e">
        <f>IF(AND(VLOOKUP($T361,#REF!,2,0)=0,S361=""),"“错误请确认”",IF(VLOOKUP($T361,#REF!,2,0)=0,S361,VLOOKUP($T361,#REF!,2,0)))</f>
        <v>#REF!</v>
      </c>
      <c r="AF361" s="13" t="s">
        <v>1710</v>
      </c>
      <c r="AG361" s="13" t="e">
        <f>IF(VLOOKUP(T361,#REF!,29,0)=0,VLOOKUP(T361,#REF!,23,0)&amp;RIGHT(S361,2),VLOOKUP(T361,#REF!,23,0)&amp;VLOOKUP(T361,#REF!,29,0))</f>
        <v>#REF!</v>
      </c>
      <c r="AH361" s="13" t="s">
        <v>1561</v>
      </c>
      <c r="AI361" s="13" t="e">
        <f t="shared" si="71"/>
        <v>#REF!</v>
      </c>
    </row>
    <row r="362" ht="15" customHeight="1" spans="1:35">
      <c r="A362" s="21">
        <f t="shared" si="63"/>
        <v>361</v>
      </c>
      <c r="B362" s="22" t="s">
        <v>1711</v>
      </c>
      <c r="C362" s="22" t="s">
        <v>45</v>
      </c>
      <c r="D362" s="22" t="s">
        <v>36</v>
      </c>
      <c r="E362" s="22" t="s">
        <v>1712</v>
      </c>
      <c r="F362" s="22" t="s">
        <v>1711</v>
      </c>
      <c r="G362" s="22" t="s">
        <v>1711</v>
      </c>
      <c r="H362" s="22" t="s">
        <v>1711</v>
      </c>
      <c r="I362" s="22" t="s">
        <v>1711</v>
      </c>
      <c r="J362" s="22" t="s">
        <v>1711</v>
      </c>
      <c r="K362" s="22" t="s">
        <v>1561</v>
      </c>
      <c r="L362" s="22" t="s">
        <v>1713</v>
      </c>
      <c r="M362" s="22" t="s">
        <v>91</v>
      </c>
      <c r="N362" s="22" t="e">
        <f>INDEX(#REF!,MATCH($K362,#REF!,0))</f>
        <v>#REF!</v>
      </c>
      <c r="O362" s="21"/>
      <c r="P362" s="25" t="str">
        <f t="shared" si="64"/>
        <v>小学数学第12考场</v>
      </c>
      <c r="Q362" s="21"/>
      <c r="R362" s="21">
        <v>356</v>
      </c>
      <c r="S362" s="21" t="s">
        <v>181</v>
      </c>
      <c r="T362" s="32" t="str">
        <f t="shared" si="65"/>
        <v>小学数学</v>
      </c>
      <c r="U362" s="32" t="str">
        <f>IFERROR(VLOOKUP(复审!T362,#REF!,2,FALSE),"无此科目")</f>
        <v>无此科目</v>
      </c>
      <c r="V362" s="21" t="str">
        <f t="shared" si="66"/>
        <v>无此科目356</v>
      </c>
      <c r="W362" s="21">
        <f t="shared" si="60"/>
        <v>356</v>
      </c>
      <c r="X362" s="21">
        <f t="shared" si="61"/>
        <v>1</v>
      </c>
      <c r="Y362" s="21">
        <f t="shared" si="67"/>
        <v>1</v>
      </c>
      <c r="Z36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62" s="13" t="str">
        <f t="shared" si="62"/>
        <v/>
      </c>
      <c r="AB362" s="13" t="str">
        <f t="shared" si="68"/>
        <v>Y</v>
      </c>
      <c r="AC362" s="13" t="str">
        <f t="shared" si="69"/>
        <v/>
      </c>
      <c r="AD362" s="13">
        <f t="shared" si="70"/>
        <v>1</v>
      </c>
      <c r="AE362" s="13" t="e">
        <f>IF(AND(VLOOKUP($T362,#REF!,2,0)=0,S362=""),"“错误请确认”",IF(VLOOKUP($T362,#REF!,2,0)=0,S362,VLOOKUP($T362,#REF!,2,0)))</f>
        <v>#REF!</v>
      </c>
      <c r="AF362" s="13" t="s">
        <v>1714</v>
      </c>
      <c r="AG362" s="13" t="e">
        <f>IF(VLOOKUP(T362,#REF!,29,0)=0,VLOOKUP(T362,#REF!,23,0)&amp;RIGHT(S362,2),VLOOKUP(T362,#REF!,23,0)&amp;VLOOKUP(T362,#REF!,29,0))</f>
        <v>#REF!</v>
      </c>
      <c r="AH362" s="13" t="s">
        <v>1647</v>
      </c>
      <c r="AI362" s="13" t="e">
        <f t="shared" si="71"/>
        <v>#REF!</v>
      </c>
    </row>
    <row r="363" ht="15" customHeight="1" spans="1:35">
      <c r="A363" s="21">
        <f t="shared" si="63"/>
        <v>362</v>
      </c>
      <c r="B363" s="22" t="s">
        <v>1715</v>
      </c>
      <c r="C363" s="22" t="s">
        <v>35</v>
      </c>
      <c r="D363" s="22" t="s">
        <v>36</v>
      </c>
      <c r="E363" s="22" t="s">
        <v>1716</v>
      </c>
      <c r="F363" s="22" t="s">
        <v>1715</v>
      </c>
      <c r="G363" s="22" t="s">
        <v>1715</v>
      </c>
      <c r="H363" s="22" t="s">
        <v>1715</v>
      </c>
      <c r="I363" s="22" t="s">
        <v>1715</v>
      </c>
      <c r="J363" s="22" t="s">
        <v>1715</v>
      </c>
      <c r="K363" s="22" t="s">
        <v>1561</v>
      </c>
      <c r="L363" s="22" t="s">
        <v>1717</v>
      </c>
      <c r="M363" s="22" t="s">
        <v>1717</v>
      </c>
      <c r="N363" s="22" t="e">
        <f>INDEX(#REF!,MATCH($K363,#REF!,0))</f>
        <v>#REF!</v>
      </c>
      <c r="O363" s="21"/>
      <c r="P363" s="25" t="str">
        <f t="shared" si="64"/>
        <v>小学数学第1考场</v>
      </c>
      <c r="Q363" s="21"/>
      <c r="R363" s="21">
        <v>6</v>
      </c>
      <c r="S363" s="21" t="s">
        <v>1569</v>
      </c>
      <c r="T363" s="32" t="str">
        <f t="shared" si="65"/>
        <v>小学数学</v>
      </c>
      <c r="U363" s="32" t="str">
        <f>IFERROR(VLOOKUP(复审!T363,#REF!,2,FALSE),"无此科目")</f>
        <v>无此科目</v>
      </c>
      <c r="V363" s="21" t="str">
        <f t="shared" si="66"/>
        <v>无此科目006</v>
      </c>
      <c r="W363" s="21">
        <f t="shared" si="60"/>
        <v>6</v>
      </c>
      <c r="X363" s="21">
        <f t="shared" si="61"/>
        <v>1</v>
      </c>
      <c r="Y363" s="21">
        <f t="shared" si="67"/>
        <v>1</v>
      </c>
      <c r="Z36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63" s="13" t="str">
        <f t="shared" si="62"/>
        <v/>
      </c>
      <c r="AB363" s="13" t="str">
        <f t="shared" si="68"/>
        <v>Y</v>
      </c>
      <c r="AC363" s="13" t="str">
        <f t="shared" si="69"/>
        <v/>
      </c>
      <c r="AD363" s="13">
        <f t="shared" si="70"/>
        <v>1</v>
      </c>
      <c r="AE363" s="13" t="e">
        <f>IF(AND(VLOOKUP($T363,#REF!,2,0)=0,S363=""),"“错误请确认”",IF(VLOOKUP($T363,#REF!,2,0)=0,S363,VLOOKUP($T363,#REF!,2,0)))</f>
        <v>#REF!</v>
      </c>
      <c r="AF363" s="13" t="s">
        <v>1718</v>
      </c>
      <c r="AG363" s="13" t="e">
        <f>IF(VLOOKUP(T363,#REF!,29,0)=0,VLOOKUP(T363,#REF!,23,0)&amp;RIGHT(S363,2),VLOOKUP(T363,#REF!,23,0)&amp;VLOOKUP(T363,#REF!,29,0))</f>
        <v>#REF!</v>
      </c>
      <c r="AH363" s="13" t="s">
        <v>1647</v>
      </c>
      <c r="AI363" s="13" t="e">
        <f t="shared" si="71"/>
        <v>#REF!</v>
      </c>
    </row>
    <row r="364" ht="15" customHeight="1" spans="1:35">
      <c r="A364" s="21">
        <f t="shared" si="63"/>
        <v>363</v>
      </c>
      <c r="B364" s="22" t="s">
        <v>1719</v>
      </c>
      <c r="C364" s="22" t="s">
        <v>45</v>
      </c>
      <c r="D364" s="22" t="s">
        <v>36</v>
      </c>
      <c r="E364" s="22" t="s">
        <v>1720</v>
      </c>
      <c r="F364" s="22" t="s">
        <v>1719</v>
      </c>
      <c r="G364" s="22" t="s">
        <v>1719</v>
      </c>
      <c r="H364" s="22" t="s">
        <v>1719</v>
      </c>
      <c r="I364" s="22" t="s">
        <v>1719</v>
      </c>
      <c r="J364" s="22" t="s">
        <v>1719</v>
      </c>
      <c r="K364" s="22" t="s">
        <v>1561</v>
      </c>
      <c r="L364" s="22" t="s">
        <v>1721</v>
      </c>
      <c r="M364" s="22" t="s">
        <v>91</v>
      </c>
      <c r="N364" s="22" t="e">
        <f>INDEX(#REF!,MATCH($K364,#REF!,0))</f>
        <v>#REF!</v>
      </c>
      <c r="O364" s="21"/>
      <c r="P364" s="25" t="str">
        <f t="shared" si="64"/>
        <v>小学数学第10考场</v>
      </c>
      <c r="Q364" s="21"/>
      <c r="R364" s="21">
        <v>286</v>
      </c>
      <c r="S364" s="21" t="s">
        <v>210</v>
      </c>
      <c r="T364" s="32" t="str">
        <f t="shared" si="65"/>
        <v>小学数学</v>
      </c>
      <c r="U364" s="32" t="str">
        <f>IFERROR(VLOOKUP(复审!T364,#REF!,2,FALSE),"无此科目")</f>
        <v>无此科目</v>
      </c>
      <c r="V364" s="21" t="str">
        <f t="shared" si="66"/>
        <v>无此科目286</v>
      </c>
      <c r="W364" s="21">
        <f t="shared" si="60"/>
        <v>286</v>
      </c>
      <c r="X364" s="21">
        <f t="shared" si="61"/>
        <v>1</v>
      </c>
      <c r="Y364" s="21">
        <f t="shared" si="67"/>
        <v>1</v>
      </c>
      <c r="Z36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64" s="13" t="str">
        <f t="shared" si="62"/>
        <v/>
      </c>
      <c r="AB364" s="13" t="str">
        <f t="shared" si="68"/>
        <v>Y</v>
      </c>
      <c r="AC364" s="13" t="str">
        <f t="shared" si="69"/>
        <v/>
      </c>
      <c r="AD364" s="13">
        <f t="shared" si="70"/>
        <v>1</v>
      </c>
      <c r="AE364" s="13" t="e">
        <f>IF(AND(VLOOKUP($T364,#REF!,2,0)=0,S364=""),"“错误请确认”",IF(VLOOKUP($T364,#REF!,2,0)=0,S364,VLOOKUP($T364,#REF!,2,0)))</f>
        <v>#REF!</v>
      </c>
      <c r="AF364" s="13" t="s">
        <v>1722</v>
      </c>
      <c r="AG364" s="13" t="e">
        <f>IF(VLOOKUP(T364,#REF!,29,0)=0,VLOOKUP(T364,#REF!,23,0)&amp;RIGHT(S364,2),VLOOKUP(T364,#REF!,23,0)&amp;VLOOKUP(T364,#REF!,29,0))</f>
        <v>#REF!</v>
      </c>
      <c r="AH364" s="13" t="s">
        <v>1561</v>
      </c>
      <c r="AI364" s="13" t="e">
        <f t="shared" si="71"/>
        <v>#REF!</v>
      </c>
    </row>
    <row r="365" ht="15" customHeight="1" spans="1:35">
      <c r="A365" s="21">
        <f t="shared" si="63"/>
        <v>364</v>
      </c>
      <c r="B365" s="22" t="s">
        <v>1690</v>
      </c>
      <c r="C365" s="22" t="s">
        <v>35</v>
      </c>
      <c r="D365" s="22" t="s">
        <v>36</v>
      </c>
      <c r="E365" s="22" t="s">
        <v>1723</v>
      </c>
      <c r="F365" s="22" t="s">
        <v>1690</v>
      </c>
      <c r="G365" s="22" t="s">
        <v>1690</v>
      </c>
      <c r="H365" s="22" t="s">
        <v>1690</v>
      </c>
      <c r="I365" s="22" t="s">
        <v>1690</v>
      </c>
      <c r="J365" s="22" t="s">
        <v>1690</v>
      </c>
      <c r="K365" s="22" t="s">
        <v>1561</v>
      </c>
      <c r="L365" s="22" t="s">
        <v>1724</v>
      </c>
      <c r="M365" s="22" t="s">
        <v>1725</v>
      </c>
      <c r="N365" s="22" t="e">
        <f>INDEX(#REF!,MATCH($K365,#REF!,0))</f>
        <v>#REF!</v>
      </c>
      <c r="O365" s="21"/>
      <c r="P365" s="25" t="str">
        <f t="shared" si="64"/>
        <v>小学数学第12考场</v>
      </c>
      <c r="Q365" s="21"/>
      <c r="R365" s="21">
        <v>332</v>
      </c>
      <c r="S365" s="21" t="s">
        <v>210</v>
      </c>
      <c r="T365" s="32" t="str">
        <f t="shared" si="65"/>
        <v>小学数学</v>
      </c>
      <c r="U365" s="32" t="str">
        <f>IFERROR(VLOOKUP(复审!T365,#REF!,2,FALSE),"无此科目")</f>
        <v>无此科目</v>
      </c>
      <c r="V365" s="21" t="str">
        <f t="shared" si="66"/>
        <v>无此科目332</v>
      </c>
      <c r="W365" s="21">
        <f t="shared" si="60"/>
        <v>332</v>
      </c>
      <c r="X365" s="21">
        <f t="shared" si="61"/>
        <v>1</v>
      </c>
      <c r="Y365" s="21">
        <f t="shared" si="67"/>
        <v>1</v>
      </c>
      <c r="Z36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65" s="13" t="str">
        <f t="shared" si="62"/>
        <v/>
      </c>
      <c r="AB365" s="13" t="str">
        <f t="shared" si="68"/>
        <v>Y</v>
      </c>
      <c r="AC365" s="13" t="str">
        <f t="shared" si="69"/>
        <v/>
      </c>
      <c r="AD365" s="13">
        <f t="shared" si="70"/>
        <v>1</v>
      </c>
      <c r="AE365" s="13" t="e">
        <f>IF(AND(VLOOKUP($T365,#REF!,2,0)=0,S365=""),"“错误请确认”",IF(VLOOKUP($T365,#REF!,2,0)=0,S365,VLOOKUP($T365,#REF!,2,0)))</f>
        <v>#REF!</v>
      </c>
      <c r="AF365" s="13" t="s">
        <v>1726</v>
      </c>
      <c r="AG365" s="13" t="e">
        <f>IF(VLOOKUP(T365,#REF!,29,0)=0,VLOOKUP(T365,#REF!,23,0)&amp;RIGHT(S365,2),VLOOKUP(T365,#REF!,23,0)&amp;VLOOKUP(T365,#REF!,29,0))</f>
        <v>#REF!</v>
      </c>
      <c r="AH365" s="13" t="s">
        <v>1561</v>
      </c>
      <c r="AI365" s="13" t="e">
        <f t="shared" si="71"/>
        <v>#REF!</v>
      </c>
    </row>
    <row r="366" ht="15" customHeight="1" spans="1:35">
      <c r="A366" s="21">
        <f t="shared" si="63"/>
        <v>365</v>
      </c>
      <c r="B366" s="22" t="s">
        <v>1727</v>
      </c>
      <c r="C366" s="22" t="s">
        <v>45</v>
      </c>
      <c r="D366" s="22" t="s">
        <v>36</v>
      </c>
      <c r="E366" s="22" t="s">
        <v>1728</v>
      </c>
      <c r="F366" s="22" t="s">
        <v>1727</v>
      </c>
      <c r="G366" s="22" t="s">
        <v>1727</v>
      </c>
      <c r="H366" s="22" t="s">
        <v>1727</v>
      </c>
      <c r="I366" s="22" t="s">
        <v>1727</v>
      </c>
      <c r="J366" s="22" t="s">
        <v>1727</v>
      </c>
      <c r="K366" s="22" t="s">
        <v>1561</v>
      </c>
      <c r="L366" s="22" t="s">
        <v>1729</v>
      </c>
      <c r="M366" s="22" t="s">
        <v>1730</v>
      </c>
      <c r="N366" s="22" t="e">
        <f>INDEX(#REF!,MATCH($K366,#REF!,0))</f>
        <v>#REF!</v>
      </c>
      <c r="O366" s="21"/>
      <c r="P366" s="25" t="str">
        <f t="shared" si="64"/>
        <v/>
      </c>
      <c r="Q366" s="21"/>
      <c r="R366" s="21"/>
      <c r="S366" s="21"/>
      <c r="T366" s="32" t="str">
        <f t="shared" si="65"/>
        <v>小学数学</v>
      </c>
      <c r="U366" s="32" t="str">
        <f>IFERROR(VLOOKUP(复审!T366,#REF!,2,FALSE),"无此科目")</f>
        <v>无此科目</v>
      </c>
      <c r="V366" s="21" t="str">
        <f t="shared" si="66"/>
        <v/>
      </c>
      <c r="W366" s="21">
        <f t="shared" si="60"/>
        <v>0</v>
      </c>
      <c r="X366" s="21">
        <f t="shared" si="61"/>
        <v>1</v>
      </c>
      <c r="Y366" s="21" t="str">
        <f t="shared" si="67"/>
        <v/>
      </c>
      <c r="Z36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66" s="13" t="str">
        <f t="shared" si="62"/>
        <v/>
      </c>
      <c r="AB366" s="13" t="str">
        <f t="shared" si="68"/>
        <v>N</v>
      </c>
      <c r="AC366" s="13">
        <f t="shared" si="69"/>
        <v>231</v>
      </c>
      <c r="AD366" s="13" t="str">
        <f t="shared" si="70"/>
        <v/>
      </c>
      <c r="AE366" s="13" t="e">
        <f>IF(AND(VLOOKUP($T366,#REF!,2,0)=0,S366=""),"“错误请确认”",IF(VLOOKUP($T366,#REF!,2,0)=0,S366,VLOOKUP($T366,#REF!,2,0)))</f>
        <v>#REF!</v>
      </c>
      <c r="AF366" s="13" t="s">
        <v>1731</v>
      </c>
      <c r="AG366" s="13" t="e">
        <f>IF(VLOOKUP(T366,#REF!,29,0)=0,VLOOKUP(T366,#REF!,23,0)&amp;RIGHT(S366,2),VLOOKUP(T366,#REF!,23,0)&amp;VLOOKUP(T366,#REF!,29,0))</f>
        <v>#REF!</v>
      </c>
      <c r="AH366" s="13" t="s">
        <v>50</v>
      </c>
      <c r="AI366" s="13" t="e">
        <f t="shared" si="71"/>
        <v>#REF!</v>
      </c>
    </row>
    <row r="367" ht="15" customHeight="1" spans="1:35">
      <c r="A367" s="21">
        <f t="shared" si="63"/>
        <v>366</v>
      </c>
      <c r="B367" s="22" t="s">
        <v>1732</v>
      </c>
      <c r="C367" s="22" t="s">
        <v>45</v>
      </c>
      <c r="D367" s="22" t="s">
        <v>36</v>
      </c>
      <c r="E367" s="22" t="s">
        <v>1733</v>
      </c>
      <c r="F367" s="22" t="s">
        <v>1732</v>
      </c>
      <c r="G367" s="22" t="s">
        <v>1732</v>
      </c>
      <c r="H367" s="22" t="s">
        <v>1732</v>
      </c>
      <c r="I367" s="22" t="s">
        <v>1732</v>
      </c>
      <c r="J367" s="22" t="s">
        <v>1732</v>
      </c>
      <c r="K367" s="22" t="s">
        <v>1561</v>
      </c>
      <c r="L367" s="22" t="s">
        <v>1734</v>
      </c>
      <c r="M367" s="22" t="s">
        <v>1735</v>
      </c>
      <c r="N367" s="22" t="e">
        <f>INDEX(#REF!,MATCH($K367,#REF!,0))</f>
        <v>#REF!</v>
      </c>
      <c r="O367" s="21"/>
      <c r="P367" s="25" t="str">
        <f t="shared" si="64"/>
        <v>小学数学第10考场</v>
      </c>
      <c r="Q367" s="21"/>
      <c r="R367" s="21">
        <v>294</v>
      </c>
      <c r="S367" s="21" t="s">
        <v>1569</v>
      </c>
      <c r="T367" s="32" t="str">
        <f t="shared" si="65"/>
        <v>小学数学</v>
      </c>
      <c r="U367" s="32" t="str">
        <f>IFERROR(VLOOKUP(复审!T367,#REF!,2,FALSE),"无此科目")</f>
        <v>无此科目</v>
      </c>
      <c r="V367" s="21" t="str">
        <f t="shared" si="66"/>
        <v>无此科目294</v>
      </c>
      <c r="W367" s="21">
        <f t="shared" si="60"/>
        <v>294</v>
      </c>
      <c r="X367" s="21">
        <f t="shared" si="61"/>
        <v>1</v>
      </c>
      <c r="Y367" s="21">
        <f t="shared" si="67"/>
        <v>1</v>
      </c>
      <c r="Z36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67" s="13" t="str">
        <f t="shared" si="62"/>
        <v/>
      </c>
      <c r="AB367" s="13" t="str">
        <f t="shared" si="68"/>
        <v>Y</v>
      </c>
      <c r="AC367" s="13" t="str">
        <f t="shared" si="69"/>
        <v/>
      </c>
      <c r="AD367" s="13">
        <f t="shared" si="70"/>
        <v>1</v>
      </c>
      <c r="AE367" s="13" t="e">
        <f>IF(AND(VLOOKUP($T367,#REF!,2,0)=0,S367=""),"“错误请确认”",IF(VLOOKUP($T367,#REF!,2,0)=0,S367,VLOOKUP($T367,#REF!,2,0)))</f>
        <v>#REF!</v>
      </c>
      <c r="AF367" s="13" t="s">
        <v>1736</v>
      </c>
      <c r="AG367" s="13" t="e">
        <f>IF(VLOOKUP(T367,#REF!,29,0)=0,VLOOKUP(T367,#REF!,23,0)&amp;RIGHT(S367,2),VLOOKUP(T367,#REF!,23,0)&amp;VLOOKUP(T367,#REF!,29,0))</f>
        <v>#REF!</v>
      </c>
      <c r="AH367" s="13" t="s">
        <v>1737</v>
      </c>
      <c r="AI367" s="13" t="e">
        <f t="shared" si="71"/>
        <v>#REF!</v>
      </c>
    </row>
    <row r="368" ht="15" customHeight="1" spans="1:35">
      <c r="A368" s="21">
        <f t="shared" si="63"/>
        <v>367</v>
      </c>
      <c r="B368" s="22" t="s">
        <v>1738</v>
      </c>
      <c r="C368" s="22" t="s">
        <v>45</v>
      </c>
      <c r="D368" s="22" t="s">
        <v>36</v>
      </c>
      <c r="E368" s="22" t="s">
        <v>1739</v>
      </c>
      <c r="F368" s="22" t="s">
        <v>1738</v>
      </c>
      <c r="G368" s="22" t="s">
        <v>1738</v>
      </c>
      <c r="H368" s="22" t="s">
        <v>1738</v>
      </c>
      <c r="I368" s="22" t="s">
        <v>1738</v>
      </c>
      <c r="J368" s="22" t="s">
        <v>1738</v>
      </c>
      <c r="K368" s="22" t="s">
        <v>1561</v>
      </c>
      <c r="L368" s="22" t="s">
        <v>1740</v>
      </c>
      <c r="M368" s="22" t="s">
        <v>91</v>
      </c>
      <c r="N368" s="22" t="e">
        <f>INDEX(#REF!,MATCH($K368,#REF!,0))</f>
        <v>#REF!</v>
      </c>
      <c r="O368" s="21"/>
      <c r="P368" s="25" t="str">
        <f t="shared" si="64"/>
        <v/>
      </c>
      <c r="Q368" s="21"/>
      <c r="R368" s="21"/>
      <c r="S368" s="21"/>
      <c r="T368" s="32" t="str">
        <f t="shared" si="65"/>
        <v>小学数学</v>
      </c>
      <c r="U368" s="32" t="str">
        <f>IFERROR(VLOOKUP(复审!T368,#REF!,2,FALSE),"无此科目")</f>
        <v>无此科目</v>
      </c>
      <c r="V368" s="21" t="str">
        <f t="shared" si="66"/>
        <v/>
      </c>
      <c r="W368" s="21">
        <f t="shared" si="60"/>
        <v>0</v>
      </c>
      <c r="X368" s="21">
        <f t="shared" si="61"/>
        <v>1</v>
      </c>
      <c r="Y368" s="21" t="str">
        <f t="shared" si="67"/>
        <v/>
      </c>
      <c r="Z36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68" s="13" t="str">
        <f t="shared" si="62"/>
        <v/>
      </c>
      <c r="AB368" s="13" t="str">
        <f t="shared" si="68"/>
        <v>N</v>
      </c>
      <c r="AC368" s="13">
        <f t="shared" si="69"/>
        <v>232</v>
      </c>
      <c r="AD368" s="13" t="str">
        <f t="shared" si="70"/>
        <v/>
      </c>
      <c r="AE368" s="13" t="e">
        <f>IF(AND(VLOOKUP($T368,#REF!,2,0)=0,S368=""),"“错误请确认”",IF(VLOOKUP($T368,#REF!,2,0)=0,S368,VLOOKUP($T368,#REF!,2,0)))</f>
        <v>#REF!</v>
      </c>
      <c r="AF368" s="13" t="s">
        <v>1741</v>
      </c>
      <c r="AG368" s="13" t="e">
        <f>IF(VLOOKUP(T368,#REF!,29,0)=0,VLOOKUP(T368,#REF!,23,0)&amp;RIGHT(S368,2),VLOOKUP(T368,#REF!,23,0)&amp;VLOOKUP(T368,#REF!,29,0))</f>
        <v>#REF!</v>
      </c>
      <c r="AH368" s="13" t="s">
        <v>50</v>
      </c>
      <c r="AI368" s="13" t="e">
        <f t="shared" si="71"/>
        <v>#REF!</v>
      </c>
    </row>
    <row r="369" ht="15" customHeight="1" spans="1:35">
      <c r="A369" s="21">
        <f t="shared" si="63"/>
        <v>368</v>
      </c>
      <c r="B369" s="22" t="s">
        <v>1742</v>
      </c>
      <c r="C369" s="22" t="s">
        <v>45</v>
      </c>
      <c r="D369" s="22" t="s">
        <v>36</v>
      </c>
      <c r="E369" s="22" t="s">
        <v>1743</v>
      </c>
      <c r="F369" s="22" t="s">
        <v>1742</v>
      </c>
      <c r="G369" s="22" t="s">
        <v>1742</v>
      </c>
      <c r="H369" s="22" t="s">
        <v>1742</v>
      </c>
      <c r="I369" s="22" t="s">
        <v>1742</v>
      </c>
      <c r="J369" s="22" t="s">
        <v>1742</v>
      </c>
      <c r="K369" s="22" t="s">
        <v>1561</v>
      </c>
      <c r="L369" s="22" t="s">
        <v>1744</v>
      </c>
      <c r="M369" s="22" t="s">
        <v>1744</v>
      </c>
      <c r="N369" s="22" t="e">
        <f>INDEX(#REF!,MATCH($K369,#REF!,0))</f>
        <v>#REF!</v>
      </c>
      <c r="O369" s="21"/>
      <c r="P369" s="25" t="str">
        <f t="shared" si="64"/>
        <v>小学数学第2考场</v>
      </c>
      <c r="Q369" s="21"/>
      <c r="R369" s="21">
        <v>35</v>
      </c>
      <c r="S369" s="21" t="s">
        <v>210</v>
      </c>
      <c r="T369" s="32" t="str">
        <f t="shared" si="65"/>
        <v>小学数学</v>
      </c>
      <c r="U369" s="32" t="str">
        <f>IFERROR(VLOOKUP(复审!T369,#REF!,2,FALSE),"无此科目")</f>
        <v>无此科目</v>
      </c>
      <c r="V369" s="21" t="str">
        <f t="shared" si="66"/>
        <v>无此科目035</v>
      </c>
      <c r="W369" s="21">
        <f t="shared" si="60"/>
        <v>35</v>
      </c>
      <c r="X369" s="21">
        <f t="shared" si="61"/>
        <v>1</v>
      </c>
      <c r="Y369" s="21">
        <f t="shared" si="67"/>
        <v>1</v>
      </c>
      <c r="Z36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69" s="13" t="str">
        <f t="shared" si="62"/>
        <v/>
      </c>
      <c r="AB369" s="13" t="str">
        <f t="shared" si="68"/>
        <v>Y</v>
      </c>
      <c r="AC369" s="13" t="str">
        <f t="shared" si="69"/>
        <v/>
      </c>
      <c r="AD369" s="13">
        <f t="shared" si="70"/>
        <v>1</v>
      </c>
      <c r="AE369" s="13" t="e">
        <f>IF(AND(VLOOKUP($T369,#REF!,2,0)=0,S369=""),"“错误请确认”",IF(VLOOKUP($T369,#REF!,2,0)=0,S369,VLOOKUP($T369,#REF!,2,0)))</f>
        <v>#REF!</v>
      </c>
      <c r="AF369" s="13" t="s">
        <v>1745</v>
      </c>
      <c r="AG369" s="13" t="e">
        <f>IF(VLOOKUP(T369,#REF!,29,0)=0,VLOOKUP(T369,#REF!,23,0)&amp;RIGHT(S369,2),VLOOKUP(T369,#REF!,23,0)&amp;VLOOKUP(T369,#REF!,29,0))</f>
        <v>#REF!</v>
      </c>
      <c r="AH369" s="13" t="s">
        <v>61</v>
      </c>
      <c r="AI369" s="13" t="e">
        <f t="shared" si="71"/>
        <v>#REF!</v>
      </c>
    </row>
    <row r="370" ht="15" customHeight="1" spans="1:35">
      <c r="A370" s="21">
        <f t="shared" si="63"/>
        <v>369</v>
      </c>
      <c r="B370" s="22" t="s">
        <v>1746</v>
      </c>
      <c r="C370" s="22" t="s">
        <v>35</v>
      </c>
      <c r="D370" s="22" t="s">
        <v>36</v>
      </c>
      <c r="E370" s="22" t="s">
        <v>1747</v>
      </c>
      <c r="F370" s="22" t="s">
        <v>1746</v>
      </c>
      <c r="G370" s="22" t="s">
        <v>1746</v>
      </c>
      <c r="H370" s="22" t="s">
        <v>1746</v>
      </c>
      <c r="I370" s="22" t="s">
        <v>1746</v>
      </c>
      <c r="J370" s="22" t="s">
        <v>1746</v>
      </c>
      <c r="K370" s="22" t="s">
        <v>1561</v>
      </c>
      <c r="L370" s="22" t="s">
        <v>1748</v>
      </c>
      <c r="M370" s="22" t="s">
        <v>1749</v>
      </c>
      <c r="N370" s="22" t="e">
        <f>INDEX(#REF!,MATCH($K370,#REF!,0))</f>
        <v>#REF!</v>
      </c>
      <c r="O370" s="21"/>
      <c r="P370" s="25" t="str">
        <f t="shared" si="64"/>
        <v/>
      </c>
      <c r="Q370" s="21"/>
      <c r="R370" s="21"/>
      <c r="S370" s="21"/>
      <c r="T370" s="32" t="str">
        <f t="shared" si="65"/>
        <v>小学数学</v>
      </c>
      <c r="U370" s="32" t="str">
        <f>IFERROR(VLOOKUP(复审!T370,#REF!,2,FALSE),"无此科目")</f>
        <v>无此科目</v>
      </c>
      <c r="V370" s="21" t="str">
        <f t="shared" si="66"/>
        <v/>
      </c>
      <c r="W370" s="21">
        <f t="shared" si="60"/>
        <v>0</v>
      </c>
      <c r="X370" s="21">
        <f t="shared" si="61"/>
        <v>1</v>
      </c>
      <c r="Y370" s="21" t="str">
        <f t="shared" si="67"/>
        <v/>
      </c>
      <c r="Z37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70" s="13" t="str">
        <f t="shared" si="62"/>
        <v/>
      </c>
      <c r="AB370" s="13" t="str">
        <f t="shared" si="68"/>
        <v>N</v>
      </c>
      <c r="AC370" s="13">
        <f t="shared" si="69"/>
        <v>233</v>
      </c>
      <c r="AD370" s="13" t="str">
        <f t="shared" si="70"/>
        <v/>
      </c>
      <c r="AE370" s="13" t="e">
        <f>IF(AND(VLOOKUP($T370,#REF!,2,0)=0,S370=""),"“错误请确认”",IF(VLOOKUP($T370,#REF!,2,0)=0,S370,VLOOKUP($T370,#REF!,2,0)))</f>
        <v>#REF!</v>
      </c>
      <c r="AF370" s="13" t="s">
        <v>1750</v>
      </c>
      <c r="AG370" s="13" t="e">
        <f>IF(VLOOKUP(T370,#REF!,29,0)=0,VLOOKUP(T370,#REF!,23,0)&amp;RIGHT(S370,2),VLOOKUP(T370,#REF!,23,0)&amp;VLOOKUP(T370,#REF!,29,0))</f>
        <v>#REF!</v>
      </c>
      <c r="AH370" s="13" t="s">
        <v>50</v>
      </c>
      <c r="AI370" s="13" t="e">
        <f t="shared" si="71"/>
        <v>#REF!</v>
      </c>
    </row>
    <row r="371" ht="15" customHeight="1" spans="1:35">
      <c r="A371" s="21">
        <f t="shared" si="63"/>
        <v>370</v>
      </c>
      <c r="B371" s="22" t="s">
        <v>1751</v>
      </c>
      <c r="C371" s="22" t="s">
        <v>45</v>
      </c>
      <c r="D371" s="22" t="s">
        <v>36</v>
      </c>
      <c r="E371" s="22" t="s">
        <v>1752</v>
      </c>
      <c r="F371" s="22" t="s">
        <v>1751</v>
      </c>
      <c r="G371" s="22" t="s">
        <v>1751</v>
      </c>
      <c r="H371" s="22" t="s">
        <v>1751</v>
      </c>
      <c r="I371" s="22" t="s">
        <v>1751</v>
      </c>
      <c r="J371" s="22" t="s">
        <v>1751</v>
      </c>
      <c r="K371" s="22" t="s">
        <v>1561</v>
      </c>
      <c r="L371" s="22" t="s">
        <v>1753</v>
      </c>
      <c r="M371" s="22" t="s">
        <v>1753</v>
      </c>
      <c r="N371" s="22" t="e">
        <f>INDEX(#REF!,MATCH($K371,#REF!,0))</f>
        <v>#REF!</v>
      </c>
      <c r="O371" s="21"/>
      <c r="P371" s="25" t="str">
        <f t="shared" si="64"/>
        <v>小学数学第13考场</v>
      </c>
      <c r="Q371" s="21"/>
      <c r="R371" s="21">
        <v>388</v>
      </c>
      <c r="S371" s="21" t="s">
        <v>126</v>
      </c>
      <c r="T371" s="32" t="str">
        <f t="shared" si="65"/>
        <v>小学数学</v>
      </c>
      <c r="U371" s="32" t="str">
        <f>IFERROR(VLOOKUP(复审!T371,#REF!,2,FALSE),"无此科目")</f>
        <v>无此科目</v>
      </c>
      <c r="V371" s="21" t="str">
        <f t="shared" si="66"/>
        <v>无此科目388</v>
      </c>
      <c r="W371" s="21">
        <f t="shared" si="60"/>
        <v>388</v>
      </c>
      <c r="X371" s="21">
        <f t="shared" si="61"/>
        <v>1</v>
      </c>
      <c r="Y371" s="21">
        <f t="shared" si="67"/>
        <v>1</v>
      </c>
      <c r="Z37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71" s="13" t="str">
        <f t="shared" si="62"/>
        <v/>
      </c>
      <c r="AB371" s="13" t="str">
        <f t="shared" si="68"/>
        <v>Y</v>
      </c>
      <c r="AC371" s="13" t="str">
        <f t="shared" si="69"/>
        <v/>
      </c>
      <c r="AD371" s="13">
        <f t="shared" si="70"/>
        <v>1</v>
      </c>
      <c r="AE371" s="13" t="e">
        <f>IF(AND(VLOOKUP($T371,#REF!,2,0)=0,S371=""),"“错误请确认”",IF(VLOOKUP($T371,#REF!,2,0)=0,S371,VLOOKUP($T371,#REF!,2,0)))</f>
        <v>#REF!</v>
      </c>
      <c r="AF371" s="13" t="s">
        <v>1754</v>
      </c>
      <c r="AG371" s="13" t="e">
        <f>IF(VLOOKUP(T371,#REF!,29,0)=0,VLOOKUP(T371,#REF!,23,0)&amp;RIGHT(S371,2),VLOOKUP(T371,#REF!,23,0)&amp;VLOOKUP(T371,#REF!,29,0))</f>
        <v>#REF!</v>
      </c>
      <c r="AH371" s="13" t="s">
        <v>1561</v>
      </c>
      <c r="AI371" s="13" t="e">
        <f t="shared" si="71"/>
        <v>#REF!</v>
      </c>
    </row>
    <row r="372" ht="15" customHeight="1" spans="1:35">
      <c r="A372" s="21">
        <f t="shared" si="63"/>
        <v>371</v>
      </c>
      <c r="B372" s="22" t="s">
        <v>1755</v>
      </c>
      <c r="C372" s="22" t="s">
        <v>45</v>
      </c>
      <c r="D372" s="22" t="s">
        <v>36</v>
      </c>
      <c r="E372" s="22" t="s">
        <v>1756</v>
      </c>
      <c r="F372" s="22" t="s">
        <v>1755</v>
      </c>
      <c r="G372" s="22" t="s">
        <v>1755</v>
      </c>
      <c r="H372" s="22" t="s">
        <v>1755</v>
      </c>
      <c r="I372" s="22" t="s">
        <v>1755</v>
      </c>
      <c r="J372" s="22" t="s">
        <v>1755</v>
      </c>
      <c r="K372" s="22" t="s">
        <v>1561</v>
      </c>
      <c r="L372" s="22" t="s">
        <v>1757</v>
      </c>
      <c r="M372" s="22" t="s">
        <v>1758</v>
      </c>
      <c r="N372" s="22" t="e">
        <f>INDEX(#REF!,MATCH($K372,#REF!,0))</f>
        <v>#REF!</v>
      </c>
      <c r="O372" s="21"/>
      <c r="P372" s="25" t="str">
        <f t="shared" si="64"/>
        <v>小学数学第6考场</v>
      </c>
      <c r="Q372" s="21"/>
      <c r="R372" s="21">
        <v>159</v>
      </c>
      <c r="S372" s="21" t="s">
        <v>200</v>
      </c>
      <c r="T372" s="32" t="str">
        <f t="shared" si="65"/>
        <v>小学数学</v>
      </c>
      <c r="U372" s="32" t="str">
        <f>IFERROR(VLOOKUP(复审!T372,#REF!,2,FALSE),"无此科目")</f>
        <v>无此科目</v>
      </c>
      <c r="V372" s="21" t="str">
        <f t="shared" si="66"/>
        <v>无此科目159</v>
      </c>
      <c r="W372" s="21">
        <f t="shared" si="60"/>
        <v>159</v>
      </c>
      <c r="X372" s="21">
        <f t="shared" si="61"/>
        <v>1</v>
      </c>
      <c r="Y372" s="21">
        <f t="shared" si="67"/>
        <v>1</v>
      </c>
      <c r="Z37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72" s="13" t="str">
        <f t="shared" si="62"/>
        <v/>
      </c>
      <c r="AB372" s="13" t="str">
        <f t="shared" si="68"/>
        <v>Y</v>
      </c>
      <c r="AC372" s="13" t="str">
        <f t="shared" si="69"/>
        <v/>
      </c>
      <c r="AD372" s="13">
        <f t="shared" si="70"/>
        <v>1</v>
      </c>
      <c r="AE372" s="13" t="e">
        <f>IF(AND(VLOOKUP($T372,#REF!,2,0)=0,S372=""),"“错误请确认”",IF(VLOOKUP($T372,#REF!,2,0)=0,S372,VLOOKUP($T372,#REF!,2,0)))</f>
        <v>#REF!</v>
      </c>
      <c r="AF372" s="13" t="s">
        <v>1759</v>
      </c>
      <c r="AG372" s="13" t="e">
        <f>IF(VLOOKUP(T372,#REF!,29,0)=0,VLOOKUP(T372,#REF!,23,0)&amp;RIGHT(S372,2),VLOOKUP(T372,#REF!,23,0)&amp;VLOOKUP(T372,#REF!,29,0))</f>
        <v>#REF!</v>
      </c>
      <c r="AH372" s="13" t="s">
        <v>1760</v>
      </c>
      <c r="AI372" s="13" t="e">
        <f t="shared" si="71"/>
        <v>#REF!</v>
      </c>
    </row>
    <row r="373" ht="15" customHeight="1" spans="1:35">
      <c r="A373" s="21">
        <f t="shared" si="63"/>
        <v>372</v>
      </c>
      <c r="B373" s="22" t="s">
        <v>1761</v>
      </c>
      <c r="C373" s="22" t="s">
        <v>45</v>
      </c>
      <c r="D373" s="22" t="s">
        <v>36</v>
      </c>
      <c r="E373" s="22" t="s">
        <v>1762</v>
      </c>
      <c r="F373" s="22" t="s">
        <v>1761</v>
      </c>
      <c r="G373" s="22" t="s">
        <v>1761</v>
      </c>
      <c r="H373" s="22" t="s">
        <v>1761</v>
      </c>
      <c r="I373" s="22" t="s">
        <v>1761</v>
      </c>
      <c r="J373" s="22" t="s">
        <v>1761</v>
      </c>
      <c r="K373" s="22" t="s">
        <v>1561</v>
      </c>
      <c r="L373" s="22" t="s">
        <v>1763</v>
      </c>
      <c r="M373" s="22" t="s">
        <v>1764</v>
      </c>
      <c r="N373" s="22" t="e">
        <f>INDEX(#REF!,MATCH($K373,#REF!,0))</f>
        <v>#REF!</v>
      </c>
      <c r="O373" s="21"/>
      <c r="P373" s="25" t="str">
        <f t="shared" si="64"/>
        <v/>
      </c>
      <c r="Q373" s="21"/>
      <c r="R373" s="21"/>
      <c r="S373" s="21"/>
      <c r="T373" s="32" t="str">
        <f t="shared" si="65"/>
        <v>小学数学</v>
      </c>
      <c r="U373" s="32" t="str">
        <f>IFERROR(VLOOKUP(复审!T373,#REF!,2,FALSE),"无此科目")</f>
        <v>无此科目</v>
      </c>
      <c r="V373" s="21" t="str">
        <f t="shared" si="66"/>
        <v/>
      </c>
      <c r="W373" s="21">
        <f t="shared" si="60"/>
        <v>0</v>
      </c>
      <c r="X373" s="21">
        <f t="shared" si="61"/>
        <v>1</v>
      </c>
      <c r="Y373" s="21" t="str">
        <f t="shared" si="67"/>
        <v/>
      </c>
      <c r="Z37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73" s="13" t="str">
        <f t="shared" si="62"/>
        <v/>
      </c>
      <c r="AB373" s="13" t="str">
        <f t="shared" si="68"/>
        <v>N</v>
      </c>
      <c r="AC373" s="13">
        <f t="shared" si="69"/>
        <v>234</v>
      </c>
      <c r="AD373" s="13" t="str">
        <f t="shared" si="70"/>
        <v/>
      </c>
      <c r="AE373" s="13" t="e">
        <f>IF(AND(VLOOKUP($T373,#REF!,2,0)=0,S373=""),"“错误请确认”",IF(VLOOKUP($T373,#REF!,2,0)=0,S373,VLOOKUP($T373,#REF!,2,0)))</f>
        <v>#REF!</v>
      </c>
      <c r="AF373" s="13" t="s">
        <v>1765</v>
      </c>
      <c r="AG373" s="13" t="e">
        <f>IF(VLOOKUP(T373,#REF!,29,0)=0,VLOOKUP(T373,#REF!,23,0)&amp;RIGHT(S373,2),VLOOKUP(T373,#REF!,23,0)&amp;VLOOKUP(T373,#REF!,29,0))</f>
        <v>#REF!</v>
      </c>
      <c r="AH373" s="13" t="s">
        <v>50</v>
      </c>
      <c r="AI373" s="13" t="e">
        <f t="shared" si="71"/>
        <v>#REF!</v>
      </c>
    </row>
    <row r="374" ht="15" customHeight="1" spans="1:35">
      <c r="A374" s="21">
        <f t="shared" si="63"/>
        <v>373</v>
      </c>
      <c r="B374" s="22" t="s">
        <v>1766</v>
      </c>
      <c r="C374" s="22" t="s">
        <v>45</v>
      </c>
      <c r="D374" s="22" t="s">
        <v>36</v>
      </c>
      <c r="E374" s="22" t="s">
        <v>1767</v>
      </c>
      <c r="F374" s="22" t="s">
        <v>1766</v>
      </c>
      <c r="G374" s="22" t="s">
        <v>1766</v>
      </c>
      <c r="H374" s="22" t="s">
        <v>1766</v>
      </c>
      <c r="I374" s="22" t="s">
        <v>1766</v>
      </c>
      <c r="J374" s="22" t="s">
        <v>1766</v>
      </c>
      <c r="K374" s="22" t="s">
        <v>1561</v>
      </c>
      <c r="L374" s="22" t="s">
        <v>1768</v>
      </c>
      <c r="M374" s="22" t="s">
        <v>91</v>
      </c>
      <c r="N374" s="22" t="e">
        <f>INDEX(#REF!,MATCH($K374,#REF!,0))</f>
        <v>#REF!</v>
      </c>
      <c r="O374" s="21"/>
      <c r="P374" s="25" t="str">
        <f t="shared" si="64"/>
        <v>小学数学第4考场</v>
      </c>
      <c r="Q374" s="21"/>
      <c r="R374" s="21">
        <v>112</v>
      </c>
      <c r="S374" s="21" t="s">
        <v>181</v>
      </c>
      <c r="T374" s="32" t="str">
        <f t="shared" si="65"/>
        <v>小学数学</v>
      </c>
      <c r="U374" s="32" t="str">
        <f>IFERROR(VLOOKUP(复审!T374,#REF!,2,FALSE),"无此科目")</f>
        <v>无此科目</v>
      </c>
      <c r="V374" s="21" t="str">
        <f t="shared" si="66"/>
        <v>无此科目112</v>
      </c>
      <c r="W374" s="21">
        <f t="shared" si="60"/>
        <v>112</v>
      </c>
      <c r="X374" s="21">
        <f t="shared" si="61"/>
        <v>1</v>
      </c>
      <c r="Y374" s="21">
        <f t="shared" si="67"/>
        <v>1</v>
      </c>
      <c r="Z37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74" s="13" t="str">
        <f t="shared" si="62"/>
        <v/>
      </c>
      <c r="AB374" s="13" t="str">
        <f t="shared" si="68"/>
        <v>Y</v>
      </c>
      <c r="AC374" s="13" t="str">
        <f t="shared" si="69"/>
        <v/>
      </c>
      <c r="AD374" s="13">
        <f t="shared" si="70"/>
        <v>1</v>
      </c>
      <c r="AE374" s="13" t="e">
        <f>IF(AND(VLOOKUP($T374,#REF!,2,0)=0,S374=""),"“错误请确认”",IF(VLOOKUP($T374,#REF!,2,0)=0,S374,VLOOKUP($T374,#REF!,2,0)))</f>
        <v>#REF!</v>
      </c>
      <c r="AF374" s="13" t="s">
        <v>1769</v>
      </c>
      <c r="AG374" s="13" t="e">
        <f>IF(VLOOKUP(T374,#REF!,29,0)=0,VLOOKUP(T374,#REF!,23,0)&amp;RIGHT(S374,2),VLOOKUP(T374,#REF!,23,0)&amp;VLOOKUP(T374,#REF!,29,0))</f>
        <v>#REF!</v>
      </c>
      <c r="AH374" s="13" t="s">
        <v>61</v>
      </c>
      <c r="AI374" s="13" t="e">
        <f t="shared" si="71"/>
        <v>#REF!</v>
      </c>
    </row>
    <row r="375" ht="15" customHeight="1" spans="1:35">
      <c r="A375" s="21">
        <f t="shared" si="63"/>
        <v>374</v>
      </c>
      <c r="B375" s="22" t="s">
        <v>1770</v>
      </c>
      <c r="C375" s="22" t="s">
        <v>45</v>
      </c>
      <c r="D375" s="22" t="s">
        <v>36</v>
      </c>
      <c r="E375" s="22" t="s">
        <v>1771</v>
      </c>
      <c r="F375" s="22" t="s">
        <v>1770</v>
      </c>
      <c r="G375" s="22" t="s">
        <v>1770</v>
      </c>
      <c r="H375" s="22" t="s">
        <v>1770</v>
      </c>
      <c r="I375" s="22" t="s">
        <v>1770</v>
      </c>
      <c r="J375" s="22" t="s">
        <v>1770</v>
      </c>
      <c r="K375" s="22" t="s">
        <v>1561</v>
      </c>
      <c r="L375" s="22" t="s">
        <v>1772</v>
      </c>
      <c r="M375" s="22" t="s">
        <v>1773</v>
      </c>
      <c r="N375" s="22" t="e">
        <f>INDEX(#REF!,MATCH($K375,#REF!,0))</f>
        <v>#REF!</v>
      </c>
      <c r="O375" s="21"/>
      <c r="P375" s="25" t="str">
        <f t="shared" si="64"/>
        <v>小学数学第10考场</v>
      </c>
      <c r="Q375" s="21"/>
      <c r="R375" s="21">
        <v>285</v>
      </c>
      <c r="S375" s="21" t="s">
        <v>210</v>
      </c>
      <c r="T375" s="32" t="str">
        <f t="shared" si="65"/>
        <v>小学数学</v>
      </c>
      <c r="U375" s="32" t="str">
        <f>IFERROR(VLOOKUP(复审!T375,#REF!,2,FALSE),"无此科目")</f>
        <v>无此科目</v>
      </c>
      <c r="V375" s="21" t="str">
        <f t="shared" si="66"/>
        <v>无此科目285</v>
      </c>
      <c r="W375" s="21">
        <f t="shared" si="60"/>
        <v>285</v>
      </c>
      <c r="X375" s="21">
        <f t="shared" si="61"/>
        <v>1</v>
      </c>
      <c r="Y375" s="21">
        <f t="shared" si="67"/>
        <v>1</v>
      </c>
      <c r="Z37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75" s="13" t="str">
        <f t="shared" si="62"/>
        <v/>
      </c>
      <c r="AB375" s="13" t="str">
        <f t="shared" si="68"/>
        <v>Y</v>
      </c>
      <c r="AC375" s="13" t="str">
        <f t="shared" si="69"/>
        <v/>
      </c>
      <c r="AD375" s="13">
        <f t="shared" si="70"/>
        <v>1</v>
      </c>
      <c r="AE375" s="13" t="e">
        <f>IF(AND(VLOOKUP($T375,#REF!,2,0)=0,S375=""),"“错误请确认”",IF(VLOOKUP($T375,#REF!,2,0)=0,S375,VLOOKUP($T375,#REF!,2,0)))</f>
        <v>#REF!</v>
      </c>
      <c r="AF375" s="13" t="s">
        <v>1774</v>
      </c>
      <c r="AG375" s="13" t="e">
        <f>IF(VLOOKUP(T375,#REF!,29,0)=0,VLOOKUP(T375,#REF!,23,0)&amp;RIGHT(S375,2),VLOOKUP(T375,#REF!,23,0)&amp;VLOOKUP(T375,#REF!,29,0))</f>
        <v>#REF!</v>
      </c>
      <c r="AH375" s="13" t="s">
        <v>1647</v>
      </c>
      <c r="AI375" s="13" t="e">
        <f t="shared" si="71"/>
        <v>#REF!</v>
      </c>
    </row>
    <row r="376" ht="15" customHeight="1" spans="1:35">
      <c r="A376" s="21">
        <f t="shared" si="63"/>
        <v>375</v>
      </c>
      <c r="B376" s="22" t="s">
        <v>1775</v>
      </c>
      <c r="C376" s="22" t="s">
        <v>45</v>
      </c>
      <c r="D376" s="22" t="s">
        <v>36</v>
      </c>
      <c r="E376" s="22" t="s">
        <v>1776</v>
      </c>
      <c r="F376" s="22" t="s">
        <v>1775</v>
      </c>
      <c r="G376" s="22" t="s">
        <v>1775</v>
      </c>
      <c r="H376" s="22" t="s">
        <v>1775</v>
      </c>
      <c r="I376" s="22" t="s">
        <v>1775</v>
      </c>
      <c r="J376" s="22" t="s">
        <v>1775</v>
      </c>
      <c r="K376" s="22" t="s">
        <v>1561</v>
      </c>
      <c r="L376" s="22" t="s">
        <v>1777</v>
      </c>
      <c r="M376" s="22" t="s">
        <v>1778</v>
      </c>
      <c r="N376" s="22" t="e">
        <f>INDEX(#REF!,MATCH($K376,#REF!,0))</f>
        <v>#REF!</v>
      </c>
      <c r="O376" s="21"/>
      <c r="P376" s="25" t="str">
        <f t="shared" si="64"/>
        <v>小学数学第9考场</v>
      </c>
      <c r="Q376" s="21"/>
      <c r="R376" s="21">
        <v>265</v>
      </c>
      <c r="S376" s="21" t="s">
        <v>1569</v>
      </c>
      <c r="T376" s="32" t="str">
        <f t="shared" si="65"/>
        <v>小学数学</v>
      </c>
      <c r="U376" s="32" t="str">
        <f>IFERROR(VLOOKUP(复审!T376,#REF!,2,FALSE),"无此科目")</f>
        <v>无此科目</v>
      </c>
      <c r="V376" s="21" t="str">
        <f t="shared" si="66"/>
        <v>无此科目265</v>
      </c>
      <c r="W376" s="21">
        <f t="shared" si="60"/>
        <v>265</v>
      </c>
      <c r="X376" s="21">
        <f t="shared" si="61"/>
        <v>1</v>
      </c>
      <c r="Y376" s="21">
        <f t="shared" si="67"/>
        <v>1</v>
      </c>
      <c r="Z37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76" s="13" t="str">
        <f t="shared" si="62"/>
        <v/>
      </c>
      <c r="AB376" s="13" t="str">
        <f t="shared" si="68"/>
        <v>Y</v>
      </c>
      <c r="AC376" s="13" t="str">
        <f t="shared" si="69"/>
        <v/>
      </c>
      <c r="AD376" s="13">
        <f t="shared" si="70"/>
        <v>1</v>
      </c>
      <c r="AE376" s="13" t="e">
        <f>IF(AND(VLOOKUP($T376,#REF!,2,0)=0,S376=""),"“错误请确认”",IF(VLOOKUP($T376,#REF!,2,0)=0,S376,VLOOKUP($T376,#REF!,2,0)))</f>
        <v>#REF!</v>
      </c>
      <c r="AF376" s="13" t="s">
        <v>1779</v>
      </c>
      <c r="AG376" s="13" t="e">
        <f>IF(VLOOKUP(T376,#REF!,29,0)=0,VLOOKUP(T376,#REF!,23,0)&amp;RIGHT(S376,2),VLOOKUP(T376,#REF!,23,0)&amp;VLOOKUP(T376,#REF!,29,0))</f>
        <v>#REF!</v>
      </c>
      <c r="AH376" s="13" t="s">
        <v>1561</v>
      </c>
      <c r="AI376" s="13" t="e">
        <f t="shared" si="71"/>
        <v>#REF!</v>
      </c>
    </row>
    <row r="377" ht="15" customHeight="1" spans="1:35">
      <c r="A377" s="21">
        <f t="shared" si="63"/>
        <v>376</v>
      </c>
      <c r="B377" s="22" t="s">
        <v>1780</v>
      </c>
      <c r="C377" s="22" t="s">
        <v>35</v>
      </c>
      <c r="D377" s="22" t="s">
        <v>36</v>
      </c>
      <c r="E377" s="22" t="s">
        <v>1781</v>
      </c>
      <c r="F377" s="22" t="s">
        <v>1780</v>
      </c>
      <c r="G377" s="22" t="s">
        <v>1780</v>
      </c>
      <c r="H377" s="22" t="s">
        <v>1780</v>
      </c>
      <c r="I377" s="22" t="s">
        <v>1780</v>
      </c>
      <c r="J377" s="22" t="s">
        <v>1780</v>
      </c>
      <c r="K377" s="22" t="s">
        <v>1561</v>
      </c>
      <c r="L377" s="22" t="s">
        <v>1782</v>
      </c>
      <c r="M377" s="22" t="s">
        <v>1782</v>
      </c>
      <c r="N377" s="22" t="e">
        <f>INDEX(#REF!,MATCH($K377,#REF!,0))</f>
        <v>#REF!</v>
      </c>
      <c r="O377" s="21"/>
      <c r="P377" s="25" t="str">
        <f t="shared" si="64"/>
        <v>小学数学第8考场</v>
      </c>
      <c r="Q377" s="21"/>
      <c r="R377" s="21">
        <v>240</v>
      </c>
      <c r="S377" s="21" t="s">
        <v>175</v>
      </c>
      <c r="T377" s="32" t="str">
        <f t="shared" si="65"/>
        <v>小学数学</v>
      </c>
      <c r="U377" s="32" t="str">
        <f>IFERROR(VLOOKUP(复审!T377,#REF!,2,FALSE),"无此科目")</f>
        <v>无此科目</v>
      </c>
      <c r="V377" s="21" t="str">
        <f t="shared" si="66"/>
        <v>无此科目240</v>
      </c>
      <c r="W377" s="21">
        <f t="shared" si="60"/>
        <v>240</v>
      </c>
      <c r="X377" s="21">
        <f t="shared" si="61"/>
        <v>1</v>
      </c>
      <c r="Y377" s="21">
        <f t="shared" si="67"/>
        <v>1</v>
      </c>
      <c r="Z37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77" s="13" t="str">
        <f t="shared" si="62"/>
        <v/>
      </c>
      <c r="AB377" s="13" t="str">
        <f t="shared" si="68"/>
        <v>Y</v>
      </c>
      <c r="AC377" s="13" t="str">
        <f t="shared" si="69"/>
        <v/>
      </c>
      <c r="AD377" s="13">
        <f t="shared" si="70"/>
        <v>1</v>
      </c>
      <c r="AE377" s="13" t="e">
        <f>IF(AND(VLOOKUP($T377,#REF!,2,0)=0,S377=""),"“错误请确认”",IF(VLOOKUP($T377,#REF!,2,0)=0,S377,VLOOKUP($T377,#REF!,2,0)))</f>
        <v>#REF!</v>
      </c>
      <c r="AF377" s="13" t="s">
        <v>1783</v>
      </c>
      <c r="AG377" s="13" t="e">
        <f>IF(VLOOKUP(T377,#REF!,29,0)=0,VLOOKUP(T377,#REF!,23,0)&amp;RIGHT(S377,2),VLOOKUP(T377,#REF!,23,0)&amp;VLOOKUP(T377,#REF!,29,0))</f>
        <v>#REF!</v>
      </c>
      <c r="AH377" s="13" t="s">
        <v>1647</v>
      </c>
      <c r="AI377" s="13" t="e">
        <f t="shared" si="71"/>
        <v>#REF!</v>
      </c>
    </row>
    <row r="378" ht="15" customHeight="1" spans="1:35">
      <c r="A378" s="21">
        <f t="shared" si="63"/>
        <v>377</v>
      </c>
      <c r="B378" s="22" t="s">
        <v>1784</v>
      </c>
      <c r="C378" s="22" t="s">
        <v>45</v>
      </c>
      <c r="D378" s="22" t="s">
        <v>36</v>
      </c>
      <c r="E378" s="22" t="s">
        <v>1785</v>
      </c>
      <c r="F378" s="22" t="s">
        <v>1784</v>
      </c>
      <c r="G378" s="22" t="s">
        <v>1784</v>
      </c>
      <c r="H378" s="22" t="s">
        <v>1784</v>
      </c>
      <c r="I378" s="22" t="s">
        <v>1784</v>
      </c>
      <c r="J378" s="22" t="s">
        <v>1784</v>
      </c>
      <c r="K378" s="22" t="s">
        <v>1561</v>
      </c>
      <c r="L378" s="22" t="s">
        <v>1786</v>
      </c>
      <c r="M378" s="22" t="s">
        <v>1786</v>
      </c>
      <c r="N378" s="22" t="e">
        <f>INDEX(#REF!,MATCH($K378,#REF!,0))</f>
        <v>#REF!</v>
      </c>
      <c r="O378" s="21"/>
      <c r="P378" s="25" t="str">
        <f t="shared" si="64"/>
        <v/>
      </c>
      <c r="Q378" s="21"/>
      <c r="R378" s="21"/>
      <c r="S378" s="21"/>
      <c r="T378" s="32" t="str">
        <f t="shared" si="65"/>
        <v>小学数学</v>
      </c>
      <c r="U378" s="32" t="str">
        <f>IFERROR(VLOOKUP(复审!T378,#REF!,2,FALSE),"无此科目")</f>
        <v>无此科目</v>
      </c>
      <c r="V378" s="21" t="str">
        <f t="shared" si="66"/>
        <v/>
      </c>
      <c r="W378" s="21">
        <f t="shared" si="60"/>
        <v>0</v>
      </c>
      <c r="X378" s="21">
        <f t="shared" si="61"/>
        <v>1</v>
      </c>
      <c r="Y378" s="21" t="str">
        <f t="shared" si="67"/>
        <v/>
      </c>
      <c r="Z37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78" s="13" t="str">
        <f t="shared" si="62"/>
        <v/>
      </c>
      <c r="AB378" s="13" t="str">
        <f t="shared" si="68"/>
        <v>N</v>
      </c>
      <c r="AC378" s="13">
        <f t="shared" si="69"/>
        <v>235</v>
      </c>
      <c r="AD378" s="13" t="str">
        <f t="shared" si="70"/>
        <v/>
      </c>
      <c r="AE378" s="13" t="e">
        <f>IF(AND(VLOOKUP($T378,#REF!,2,0)=0,S378=""),"“错误请确认”",IF(VLOOKUP($T378,#REF!,2,0)=0,S378,VLOOKUP($T378,#REF!,2,0)))</f>
        <v>#REF!</v>
      </c>
      <c r="AF378" s="13" t="s">
        <v>1787</v>
      </c>
      <c r="AG378" s="13" t="e">
        <f>IF(VLOOKUP(T378,#REF!,29,0)=0,VLOOKUP(T378,#REF!,23,0)&amp;RIGHT(S378,2),VLOOKUP(T378,#REF!,23,0)&amp;VLOOKUP(T378,#REF!,29,0))</f>
        <v>#REF!</v>
      </c>
      <c r="AH378" s="13" t="s">
        <v>50</v>
      </c>
      <c r="AI378" s="13" t="e">
        <f t="shared" si="71"/>
        <v>#REF!</v>
      </c>
    </row>
    <row r="379" ht="15" customHeight="1" spans="1:35">
      <c r="A379" s="21">
        <f t="shared" si="63"/>
        <v>378</v>
      </c>
      <c r="B379" s="22" t="s">
        <v>1788</v>
      </c>
      <c r="C379" s="22" t="s">
        <v>45</v>
      </c>
      <c r="D379" s="22" t="s">
        <v>36</v>
      </c>
      <c r="E379" s="22" t="s">
        <v>1789</v>
      </c>
      <c r="F379" s="22" t="s">
        <v>1788</v>
      </c>
      <c r="G379" s="22" t="s">
        <v>1788</v>
      </c>
      <c r="H379" s="22" t="s">
        <v>1788</v>
      </c>
      <c r="I379" s="22" t="s">
        <v>1788</v>
      </c>
      <c r="J379" s="22" t="s">
        <v>1788</v>
      </c>
      <c r="K379" s="22" t="s">
        <v>1561</v>
      </c>
      <c r="L379" s="22" t="s">
        <v>1790</v>
      </c>
      <c r="M379" s="22" t="s">
        <v>1791</v>
      </c>
      <c r="N379" s="22" t="e">
        <f>INDEX(#REF!,MATCH($K379,#REF!,0))</f>
        <v>#REF!</v>
      </c>
      <c r="O379" s="21"/>
      <c r="P379" s="25" t="str">
        <f t="shared" si="64"/>
        <v/>
      </c>
      <c r="Q379" s="21"/>
      <c r="R379" s="21"/>
      <c r="S379" s="21"/>
      <c r="T379" s="32" t="str">
        <f t="shared" si="65"/>
        <v>小学数学</v>
      </c>
      <c r="U379" s="32" t="str">
        <f>IFERROR(VLOOKUP(复审!T379,#REF!,2,FALSE),"无此科目")</f>
        <v>无此科目</v>
      </c>
      <c r="V379" s="21" t="str">
        <f t="shared" si="66"/>
        <v/>
      </c>
      <c r="W379" s="21">
        <f t="shared" si="60"/>
        <v>0</v>
      </c>
      <c r="X379" s="21">
        <f t="shared" si="61"/>
        <v>1</v>
      </c>
      <c r="Y379" s="21" t="str">
        <f t="shared" si="67"/>
        <v/>
      </c>
      <c r="Z37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79" s="13" t="str">
        <f t="shared" si="62"/>
        <v/>
      </c>
      <c r="AB379" s="13" t="str">
        <f t="shared" si="68"/>
        <v>N</v>
      </c>
      <c r="AC379" s="13">
        <f t="shared" si="69"/>
        <v>236</v>
      </c>
      <c r="AD379" s="13" t="str">
        <f t="shared" si="70"/>
        <v/>
      </c>
      <c r="AE379" s="13" t="e">
        <f>IF(AND(VLOOKUP($T379,#REF!,2,0)=0,S379=""),"“错误请确认”",IF(VLOOKUP($T379,#REF!,2,0)=0,S379,VLOOKUP($T379,#REF!,2,0)))</f>
        <v>#REF!</v>
      </c>
      <c r="AF379" s="13" t="s">
        <v>1792</v>
      </c>
      <c r="AG379" s="13" t="e">
        <f>IF(VLOOKUP(T379,#REF!,29,0)=0,VLOOKUP(T379,#REF!,23,0)&amp;RIGHT(S379,2),VLOOKUP(T379,#REF!,23,0)&amp;VLOOKUP(T379,#REF!,29,0))</f>
        <v>#REF!</v>
      </c>
      <c r="AH379" s="13" t="s">
        <v>50</v>
      </c>
      <c r="AI379" s="13" t="e">
        <f t="shared" si="71"/>
        <v>#REF!</v>
      </c>
    </row>
    <row r="380" ht="15" customHeight="1" spans="1:35">
      <c r="A380" s="21">
        <f t="shared" si="63"/>
        <v>379</v>
      </c>
      <c r="B380" s="22" t="s">
        <v>1793</v>
      </c>
      <c r="C380" s="22" t="s">
        <v>45</v>
      </c>
      <c r="D380" s="22" t="s">
        <v>36</v>
      </c>
      <c r="E380" s="22" t="s">
        <v>1794</v>
      </c>
      <c r="F380" s="22" t="s">
        <v>1793</v>
      </c>
      <c r="G380" s="22" t="s">
        <v>1793</v>
      </c>
      <c r="H380" s="22" t="s">
        <v>1793</v>
      </c>
      <c r="I380" s="22" t="s">
        <v>1793</v>
      </c>
      <c r="J380" s="22" t="s">
        <v>1793</v>
      </c>
      <c r="K380" s="22" t="s">
        <v>1561</v>
      </c>
      <c r="L380" s="22" t="s">
        <v>1795</v>
      </c>
      <c r="M380" s="22" t="s">
        <v>91</v>
      </c>
      <c r="N380" s="22" t="e">
        <f>INDEX(#REF!,MATCH($K380,#REF!,0))</f>
        <v>#REF!</v>
      </c>
      <c r="O380" s="21"/>
      <c r="P380" s="25" t="str">
        <f t="shared" si="64"/>
        <v>小学数学第13考场</v>
      </c>
      <c r="Q380" s="21"/>
      <c r="R380" s="21">
        <v>361</v>
      </c>
      <c r="S380" s="21" t="s">
        <v>200</v>
      </c>
      <c r="T380" s="32" t="str">
        <f t="shared" si="65"/>
        <v>小学数学</v>
      </c>
      <c r="U380" s="32" t="str">
        <f>IFERROR(VLOOKUP(复审!T380,#REF!,2,FALSE),"无此科目")</f>
        <v>无此科目</v>
      </c>
      <c r="V380" s="21" t="str">
        <f t="shared" si="66"/>
        <v>无此科目361</v>
      </c>
      <c r="W380" s="21">
        <f t="shared" si="60"/>
        <v>361</v>
      </c>
      <c r="X380" s="21">
        <f t="shared" si="61"/>
        <v>1</v>
      </c>
      <c r="Y380" s="21">
        <f t="shared" si="67"/>
        <v>1</v>
      </c>
      <c r="Z38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80" s="13" t="str">
        <f t="shared" si="62"/>
        <v/>
      </c>
      <c r="AB380" s="13" t="str">
        <f t="shared" si="68"/>
        <v>Y</v>
      </c>
      <c r="AC380" s="13" t="str">
        <f t="shared" si="69"/>
        <v/>
      </c>
      <c r="AD380" s="13">
        <f t="shared" si="70"/>
        <v>1</v>
      </c>
      <c r="AE380" s="13" t="e">
        <f>IF(AND(VLOOKUP($T380,#REF!,2,0)=0,S380=""),"“错误请确认”",IF(VLOOKUP($T380,#REF!,2,0)=0,S380,VLOOKUP($T380,#REF!,2,0)))</f>
        <v>#REF!</v>
      </c>
      <c r="AF380" s="13" t="s">
        <v>1796</v>
      </c>
      <c r="AG380" s="13" t="e">
        <f>IF(VLOOKUP(T380,#REF!,29,0)=0,VLOOKUP(T380,#REF!,23,0)&amp;RIGHT(S380,2),VLOOKUP(T380,#REF!,23,0)&amp;VLOOKUP(T380,#REF!,29,0))</f>
        <v>#REF!</v>
      </c>
      <c r="AH380" s="13" t="s">
        <v>1647</v>
      </c>
      <c r="AI380" s="13" t="e">
        <f t="shared" si="71"/>
        <v>#REF!</v>
      </c>
    </row>
    <row r="381" ht="15" customHeight="1" spans="1:35">
      <c r="A381" s="21">
        <f t="shared" si="63"/>
        <v>380</v>
      </c>
      <c r="B381" s="22" t="s">
        <v>1797</v>
      </c>
      <c r="C381" s="22" t="s">
        <v>35</v>
      </c>
      <c r="D381" s="22" t="s">
        <v>36</v>
      </c>
      <c r="E381" s="22" t="s">
        <v>1798</v>
      </c>
      <c r="F381" s="22" t="s">
        <v>1797</v>
      </c>
      <c r="G381" s="22" t="s">
        <v>1797</v>
      </c>
      <c r="H381" s="22" t="s">
        <v>1797</v>
      </c>
      <c r="I381" s="22" t="s">
        <v>1797</v>
      </c>
      <c r="J381" s="22" t="s">
        <v>1797</v>
      </c>
      <c r="K381" s="22" t="s">
        <v>1561</v>
      </c>
      <c r="L381" s="22" t="s">
        <v>1799</v>
      </c>
      <c r="M381" s="22" t="s">
        <v>1800</v>
      </c>
      <c r="N381" s="22" t="e">
        <f>INDEX(#REF!,MATCH($K381,#REF!,0))</f>
        <v>#REF!</v>
      </c>
      <c r="O381" s="21"/>
      <c r="P381" s="25" t="str">
        <f t="shared" si="64"/>
        <v/>
      </c>
      <c r="Q381" s="21"/>
      <c r="R381" s="21"/>
      <c r="S381" s="21"/>
      <c r="T381" s="32" t="str">
        <f t="shared" si="65"/>
        <v>小学数学</v>
      </c>
      <c r="U381" s="32" t="str">
        <f>IFERROR(VLOOKUP(复审!T381,#REF!,2,FALSE),"无此科目")</f>
        <v>无此科目</v>
      </c>
      <c r="V381" s="21" t="str">
        <f t="shared" si="66"/>
        <v/>
      </c>
      <c r="W381" s="21">
        <f t="shared" si="60"/>
        <v>0</v>
      </c>
      <c r="X381" s="21">
        <f t="shared" si="61"/>
        <v>1</v>
      </c>
      <c r="Y381" s="21" t="str">
        <f t="shared" si="67"/>
        <v/>
      </c>
      <c r="Z38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81" s="13" t="str">
        <f t="shared" si="62"/>
        <v/>
      </c>
      <c r="AB381" s="13" t="str">
        <f t="shared" si="68"/>
        <v>N</v>
      </c>
      <c r="AC381" s="13">
        <f t="shared" si="69"/>
        <v>237</v>
      </c>
      <c r="AD381" s="13" t="str">
        <f t="shared" si="70"/>
        <v/>
      </c>
      <c r="AE381" s="13" t="e">
        <f>IF(AND(VLOOKUP($T381,#REF!,2,0)=0,S381=""),"“错误请确认”",IF(VLOOKUP($T381,#REF!,2,0)=0,S381,VLOOKUP($T381,#REF!,2,0)))</f>
        <v>#REF!</v>
      </c>
      <c r="AF381" s="13" t="s">
        <v>1801</v>
      </c>
      <c r="AG381" s="13" t="e">
        <f>IF(VLOOKUP(T381,#REF!,29,0)=0,VLOOKUP(T381,#REF!,23,0)&amp;RIGHT(S381,2),VLOOKUP(T381,#REF!,23,0)&amp;VLOOKUP(T381,#REF!,29,0))</f>
        <v>#REF!</v>
      </c>
      <c r="AH381" s="13" t="s">
        <v>50</v>
      </c>
      <c r="AI381" s="13" t="e">
        <f t="shared" si="71"/>
        <v>#REF!</v>
      </c>
    </row>
    <row r="382" ht="15" customHeight="1" spans="1:35">
      <c r="A382" s="21">
        <f t="shared" si="63"/>
        <v>381</v>
      </c>
      <c r="B382" s="22" t="s">
        <v>1802</v>
      </c>
      <c r="C382" s="22" t="s">
        <v>45</v>
      </c>
      <c r="D382" s="22" t="s">
        <v>36</v>
      </c>
      <c r="E382" s="22" t="s">
        <v>1803</v>
      </c>
      <c r="F382" s="22" t="s">
        <v>1802</v>
      </c>
      <c r="G382" s="22" t="s">
        <v>1802</v>
      </c>
      <c r="H382" s="22" t="s">
        <v>1802</v>
      </c>
      <c r="I382" s="22" t="s">
        <v>1802</v>
      </c>
      <c r="J382" s="22" t="s">
        <v>1802</v>
      </c>
      <c r="K382" s="22" t="s">
        <v>1561</v>
      </c>
      <c r="L382" s="22" t="s">
        <v>1804</v>
      </c>
      <c r="M382" s="22" t="s">
        <v>1805</v>
      </c>
      <c r="N382" s="22" t="e">
        <f>INDEX(#REF!,MATCH($K382,#REF!,0))</f>
        <v>#REF!</v>
      </c>
      <c r="O382" s="21"/>
      <c r="P382" s="25" t="str">
        <f t="shared" si="64"/>
        <v/>
      </c>
      <c r="Q382" s="21"/>
      <c r="R382" s="21"/>
      <c r="S382" s="21"/>
      <c r="T382" s="32" t="str">
        <f t="shared" si="65"/>
        <v>小学数学</v>
      </c>
      <c r="U382" s="32" t="str">
        <f>IFERROR(VLOOKUP(复审!T382,#REF!,2,FALSE),"无此科目")</f>
        <v>无此科目</v>
      </c>
      <c r="V382" s="21" t="str">
        <f t="shared" si="66"/>
        <v/>
      </c>
      <c r="W382" s="21">
        <f t="shared" si="60"/>
        <v>0</v>
      </c>
      <c r="X382" s="21">
        <f t="shared" si="61"/>
        <v>1</v>
      </c>
      <c r="Y382" s="21" t="str">
        <f t="shared" si="67"/>
        <v/>
      </c>
      <c r="Z38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82" s="13" t="str">
        <f t="shared" si="62"/>
        <v/>
      </c>
      <c r="AB382" s="13" t="str">
        <f t="shared" si="68"/>
        <v>N</v>
      </c>
      <c r="AC382" s="13">
        <f t="shared" si="69"/>
        <v>238</v>
      </c>
      <c r="AD382" s="13" t="str">
        <f t="shared" si="70"/>
        <v/>
      </c>
      <c r="AE382" s="13" t="e">
        <f>IF(AND(VLOOKUP($T382,#REF!,2,0)=0,S382=""),"“错误请确认”",IF(VLOOKUP($T382,#REF!,2,0)=0,S382,VLOOKUP($T382,#REF!,2,0)))</f>
        <v>#REF!</v>
      </c>
      <c r="AF382" s="13" t="s">
        <v>1806</v>
      </c>
      <c r="AG382" s="13" t="e">
        <f>IF(VLOOKUP(T382,#REF!,29,0)=0,VLOOKUP(T382,#REF!,23,0)&amp;RIGHT(S382,2),VLOOKUP(T382,#REF!,23,0)&amp;VLOOKUP(T382,#REF!,29,0))</f>
        <v>#REF!</v>
      </c>
      <c r="AH382" s="13" t="s">
        <v>50</v>
      </c>
      <c r="AI382" s="13" t="e">
        <f t="shared" si="71"/>
        <v>#REF!</v>
      </c>
    </row>
    <row r="383" ht="15" customHeight="1" spans="1:35">
      <c r="A383" s="21">
        <f t="shared" si="63"/>
        <v>382</v>
      </c>
      <c r="B383" s="22" t="s">
        <v>1807</v>
      </c>
      <c r="C383" s="22" t="s">
        <v>45</v>
      </c>
      <c r="D383" s="22" t="s">
        <v>36</v>
      </c>
      <c r="E383" s="22" t="s">
        <v>1808</v>
      </c>
      <c r="F383" s="22" t="s">
        <v>1807</v>
      </c>
      <c r="G383" s="22" t="s">
        <v>1807</v>
      </c>
      <c r="H383" s="22" t="s">
        <v>1807</v>
      </c>
      <c r="I383" s="22" t="s">
        <v>1807</v>
      </c>
      <c r="J383" s="22" t="s">
        <v>1807</v>
      </c>
      <c r="K383" s="22" t="s">
        <v>1561</v>
      </c>
      <c r="L383" s="22" t="s">
        <v>1809</v>
      </c>
      <c r="M383" s="22" t="s">
        <v>1810</v>
      </c>
      <c r="N383" s="22" t="e">
        <f>INDEX(#REF!,MATCH($K383,#REF!,0))</f>
        <v>#REF!</v>
      </c>
      <c r="O383" s="21"/>
      <c r="P383" s="25" t="str">
        <f t="shared" si="64"/>
        <v>小学数学第8考场</v>
      </c>
      <c r="Q383" s="21"/>
      <c r="R383" s="21">
        <v>236</v>
      </c>
      <c r="S383" s="21" t="s">
        <v>175</v>
      </c>
      <c r="T383" s="32" t="str">
        <f t="shared" si="65"/>
        <v>小学数学</v>
      </c>
      <c r="U383" s="32" t="str">
        <f>IFERROR(VLOOKUP(复审!T383,#REF!,2,FALSE),"无此科目")</f>
        <v>无此科目</v>
      </c>
      <c r="V383" s="21" t="str">
        <f t="shared" si="66"/>
        <v>无此科目236</v>
      </c>
      <c r="W383" s="21">
        <f t="shared" si="60"/>
        <v>236</v>
      </c>
      <c r="X383" s="21">
        <f t="shared" si="61"/>
        <v>1</v>
      </c>
      <c r="Y383" s="21">
        <f t="shared" si="67"/>
        <v>1</v>
      </c>
      <c r="Z38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83" s="13" t="str">
        <f t="shared" si="62"/>
        <v/>
      </c>
      <c r="AB383" s="13" t="str">
        <f t="shared" si="68"/>
        <v>Y</v>
      </c>
      <c r="AC383" s="13" t="str">
        <f t="shared" si="69"/>
        <v/>
      </c>
      <c r="AD383" s="13">
        <f t="shared" si="70"/>
        <v>1</v>
      </c>
      <c r="AE383" s="13" t="e">
        <f>IF(AND(VLOOKUP($T383,#REF!,2,0)=0,S383=""),"“错误请确认”",IF(VLOOKUP($T383,#REF!,2,0)=0,S383,VLOOKUP($T383,#REF!,2,0)))</f>
        <v>#REF!</v>
      </c>
      <c r="AF383" s="13" t="s">
        <v>1811</v>
      </c>
      <c r="AG383" s="13" t="e">
        <f>IF(VLOOKUP(T383,#REF!,29,0)=0,VLOOKUP(T383,#REF!,23,0)&amp;RIGHT(S383,2),VLOOKUP(T383,#REF!,23,0)&amp;VLOOKUP(T383,#REF!,29,0))</f>
        <v>#REF!</v>
      </c>
      <c r="AH383" s="13" t="s">
        <v>1561</v>
      </c>
      <c r="AI383" s="13" t="e">
        <f t="shared" si="71"/>
        <v>#REF!</v>
      </c>
    </row>
    <row r="384" ht="15" customHeight="1" spans="1:35">
      <c r="A384" s="21">
        <f t="shared" si="63"/>
        <v>383</v>
      </c>
      <c r="B384" s="22" t="s">
        <v>1812</v>
      </c>
      <c r="C384" s="22" t="s">
        <v>45</v>
      </c>
      <c r="D384" s="22" t="s">
        <v>36</v>
      </c>
      <c r="E384" s="22" t="s">
        <v>1813</v>
      </c>
      <c r="F384" s="22" t="s">
        <v>1812</v>
      </c>
      <c r="G384" s="22" t="s">
        <v>1812</v>
      </c>
      <c r="H384" s="22" t="s">
        <v>1812</v>
      </c>
      <c r="I384" s="22" t="s">
        <v>1812</v>
      </c>
      <c r="J384" s="22" t="s">
        <v>1812</v>
      </c>
      <c r="K384" s="22" t="s">
        <v>1561</v>
      </c>
      <c r="L384" s="22" t="s">
        <v>1814</v>
      </c>
      <c r="M384" s="22" t="s">
        <v>1815</v>
      </c>
      <c r="N384" s="22" t="e">
        <f>INDEX(#REF!,MATCH($K384,#REF!,0))</f>
        <v>#REF!</v>
      </c>
      <c r="O384" s="21"/>
      <c r="P384" s="25" t="str">
        <f t="shared" si="64"/>
        <v>小学数学第9考场</v>
      </c>
      <c r="Q384" s="21"/>
      <c r="R384" s="21">
        <v>268</v>
      </c>
      <c r="S384" s="21" t="s">
        <v>175</v>
      </c>
      <c r="T384" s="32" t="str">
        <f t="shared" si="65"/>
        <v>小学数学</v>
      </c>
      <c r="U384" s="32" t="str">
        <f>IFERROR(VLOOKUP(复审!T384,#REF!,2,FALSE),"无此科目")</f>
        <v>无此科目</v>
      </c>
      <c r="V384" s="21" t="str">
        <f t="shared" si="66"/>
        <v>无此科目268</v>
      </c>
      <c r="W384" s="21">
        <f t="shared" si="60"/>
        <v>268</v>
      </c>
      <c r="X384" s="21">
        <f t="shared" si="61"/>
        <v>1</v>
      </c>
      <c r="Y384" s="21">
        <f t="shared" si="67"/>
        <v>1</v>
      </c>
      <c r="Z38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84" s="13" t="str">
        <f t="shared" si="62"/>
        <v/>
      </c>
      <c r="AB384" s="13" t="str">
        <f t="shared" si="68"/>
        <v>Y</v>
      </c>
      <c r="AC384" s="13" t="str">
        <f t="shared" si="69"/>
        <v/>
      </c>
      <c r="AD384" s="13">
        <f t="shared" si="70"/>
        <v>1</v>
      </c>
      <c r="AE384" s="13" t="e">
        <f>IF(AND(VLOOKUP($T384,#REF!,2,0)=0,S384=""),"“错误请确认”",IF(VLOOKUP($T384,#REF!,2,0)=0,S384,VLOOKUP($T384,#REF!,2,0)))</f>
        <v>#REF!</v>
      </c>
      <c r="AF384" s="13" t="s">
        <v>1816</v>
      </c>
      <c r="AG384" s="13" t="e">
        <f>IF(VLOOKUP(T384,#REF!,29,0)=0,VLOOKUP(T384,#REF!,23,0)&amp;RIGHT(S384,2),VLOOKUP(T384,#REF!,23,0)&amp;VLOOKUP(T384,#REF!,29,0))</f>
        <v>#REF!</v>
      </c>
      <c r="AH384" s="13" t="s">
        <v>61</v>
      </c>
      <c r="AI384" s="13" t="e">
        <f t="shared" si="71"/>
        <v>#REF!</v>
      </c>
    </row>
    <row r="385" ht="15" customHeight="1" spans="1:35">
      <c r="A385" s="21">
        <f t="shared" si="63"/>
        <v>384</v>
      </c>
      <c r="B385" s="22" t="s">
        <v>1817</v>
      </c>
      <c r="C385" s="22" t="s">
        <v>45</v>
      </c>
      <c r="D385" s="22" t="s">
        <v>36</v>
      </c>
      <c r="E385" s="22" t="s">
        <v>1818</v>
      </c>
      <c r="F385" s="22" t="s">
        <v>1817</v>
      </c>
      <c r="G385" s="22" t="s">
        <v>1817</v>
      </c>
      <c r="H385" s="22" t="s">
        <v>1817</v>
      </c>
      <c r="I385" s="22" t="s">
        <v>1817</v>
      </c>
      <c r="J385" s="22" t="s">
        <v>1817</v>
      </c>
      <c r="K385" s="22" t="s">
        <v>1561</v>
      </c>
      <c r="L385" s="22" t="s">
        <v>1819</v>
      </c>
      <c r="M385" s="22" t="s">
        <v>1820</v>
      </c>
      <c r="N385" s="22" t="e">
        <f>INDEX(#REF!,MATCH($K385,#REF!,0))</f>
        <v>#REF!</v>
      </c>
      <c r="O385" s="21"/>
      <c r="P385" s="25" t="str">
        <f t="shared" si="64"/>
        <v>小学数学第4考场</v>
      </c>
      <c r="Q385" s="21"/>
      <c r="R385" s="21">
        <v>103</v>
      </c>
      <c r="S385" s="21" t="s">
        <v>150</v>
      </c>
      <c r="T385" s="32" t="str">
        <f t="shared" si="65"/>
        <v>小学数学</v>
      </c>
      <c r="U385" s="32" t="str">
        <f>IFERROR(VLOOKUP(复审!T385,#REF!,2,FALSE),"无此科目")</f>
        <v>无此科目</v>
      </c>
      <c r="V385" s="21" t="str">
        <f t="shared" si="66"/>
        <v>无此科目103</v>
      </c>
      <c r="W385" s="21">
        <f t="shared" si="60"/>
        <v>103</v>
      </c>
      <c r="X385" s="21">
        <f t="shared" si="61"/>
        <v>1</v>
      </c>
      <c r="Y385" s="21">
        <f t="shared" si="67"/>
        <v>1</v>
      </c>
      <c r="Z38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85" s="13" t="str">
        <f t="shared" si="62"/>
        <v/>
      </c>
      <c r="AB385" s="13" t="str">
        <f t="shared" si="68"/>
        <v>Y</v>
      </c>
      <c r="AC385" s="13" t="str">
        <f t="shared" si="69"/>
        <v/>
      </c>
      <c r="AD385" s="13">
        <f t="shared" si="70"/>
        <v>1</v>
      </c>
      <c r="AE385" s="13" t="e">
        <f>IF(AND(VLOOKUP($T385,#REF!,2,0)=0,S385=""),"“错误请确认”",IF(VLOOKUP($T385,#REF!,2,0)=0,S385,VLOOKUP($T385,#REF!,2,0)))</f>
        <v>#REF!</v>
      </c>
      <c r="AF385" s="13" t="s">
        <v>1821</v>
      </c>
      <c r="AG385" s="13" t="e">
        <f>IF(VLOOKUP(T385,#REF!,29,0)=0,VLOOKUP(T385,#REF!,23,0)&amp;RIGHT(S385,2),VLOOKUP(T385,#REF!,23,0)&amp;VLOOKUP(T385,#REF!,29,0))</f>
        <v>#REF!</v>
      </c>
      <c r="AH385" s="13" t="s">
        <v>124</v>
      </c>
      <c r="AI385" s="13" t="e">
        <f t="shared" si="71"/>
        <v>#REF!</v>
      </c>
    </row>
    <row r="386" ht="15" customHeight="1" spans="1:35">
      <c r="A386" s="21">
        <f t="shared" si="63"/>
        <v>385</v>
      </c>
      <c r="B386" s="22" t="s">
        <v>1822</v>
      </c>
      <c r="C386" s="22" t="s">
        <v>45</v>
      </c>
      <c r="D386" s="22" t="s">
        <v>36</v>
      </c>
      <c r="E386" s="22" t="s">
        <v>1823</v>
      </c>
      <c r="F386" s="22" t="s">
        <v>1822</v>
      </c>
      <c r="G386" s="22" t="s">
        <v>1822</v>
      </c>
      <c r="H386" s="22" t="s">
        <v>1822</v>
      </c>
      <c r="I386" s="22" t="s">
        <v>1822</v>
      </c>
      <c r="J386" s="22" t="s">
        <v>1822</v>
      </c>
      <c r="K386" s="22" t="s">
        <v>1561</v>
      </c>
      <c r="L386" s="22" t="s">
        <v>1824</v>
      </c>
      <c r="M386" s="22" t="s">
        <v>1824</v>
      </c>
      <c r="N386" s="22" t="e">
        <f>INDEX(#REF!,MATCH($K386,#REF!,0))</f>
        <v>#REF!</v>
      </c>
      <c r="O386" s="21"/>
      <c r="P386" s="25" t="str">
        <f t="shared" si="64"/>
        <v/>
      </c>
      <c r="Q386" s="21"/>
      <c r="R386" s="21"/>
      <c r="S386" s="21"/>
      <c r="T386" s="32" t="str">
        <f t="shared" si="65"/>
        <v>小学数学</v>
      </c>
      <c r="U386" s="32" t="str">
        <f>IFERROR(VLOOKUP(复审!T386,#REF!,2,FALSE),"无此科目")</f>
        <v>无此科目</v>
      </c>
      <c r="V386" s="21" t="str">
        <f t="shared" si="66"/>
        <v/>
      </c>
      <c r="W386" s="21">
        <f t="shared" ref="W386:W449" si="72">COUNTIFS($U$2:$U$1000,U386,$R$2:$R$1000,"&lt;="&amp;R386)</f>
        <v>0</v>
      </c>
      <c r="X386" s="21">
        <f t="shared" ref="X386:X449" si="73">IF(E386="","",COUNTIF($E$2:$E$1000,E386&amp;"*"))</f>
        <v>1</v>
      </c>
      <c r="Y386" s="21" t="str">
        <f t="shared" si="67"/>
        <v/>
      </c>
      <c r="Z38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86" s="13" t="str">
        <f t="shared" ref="AA386:AA449" si="74">IF(OR(H386="硕士",H386="硕士在读",H386="硕士研究生",H386="研究生")=TRUE,"免考","")</f>
        <v/>
      </c>
      <c r="AB386" s="13" t="str">
        <f t="shared" si="68"/>
        <v>N</v>
      </c>
      <c r="AC386" s="13">
        <f t="shared" si="69"/>
        <v>239</v>
      </c>
      <c r="AD386" s="13" t="str">
        <f t="shared" si="70"/>
        <v/>
      </c>
      <c r="AE386" s="13" t="e">
        <f>IF(AND(VLOOKUP($T386,#REF!,2,0)=0,S386=""),"“错误请确认”",IF(VLOOKUP($T386,#REF!,2,0)=0,S386,VLOOKUP($T386,#REF!,2,0)))</f>
        <v>#REF!</v>
      </c>
      <c r="AF386" s="13" t="s">
        <v>1825</v>
      </c>
      <c r="AG386" s="13" t="e">
        <f>IF(VLOOKUP(T386,#REF!,29,0)=0,VLOOKUP(T386,#REF!,23,0)&amp;RIGHT(S386,2),VLOOKUP(T386,#REF!,23,0)&amp;VLOOKUP(T386,#REF!,29,0))</f>
        <v>#REF!</v>
      </c>
      <c r="AH386" s="13" t="s">
        <v>50</v>
      </c>
      <c r="AI386" s="13" t="e">
        <f t="shared" si="71"/>
        <v>#REF!</v>
      </c>
    </row>
    <row r="387" ht="15" customHeight="1" spans="1:35">
      <c r="A387" s="21">
        <f t="shared" ref="A387:A450" si="75">ROW()-1</f>
        <v>386</v>
      </c>
      <c r="B387" s="22" t="s">
        <v>1826</v>
      </c>
      <c r="C387" s="22" t="s">
        <v>45</v>
      </c>
      <c r="D387" s="22" t="s">
        <v>36</v>
      </c>
      <c r="E387" s="22" t="s">
        <v>1827</v>
      </c>
      <c r="F387" s="22" t="s">
        <v>1826</v>
      </c>
      <c r="G387" s="22" t="s">
        <v>1826</v>
      </c>
      <c r="H387" s="22" t="s">
        <v>1826</v>
      </c>
      <c r="I387" s="22" t="s">
        <v>1826</v>
      </c>
      <c r="J387" s="22" t="s">
        <v>1826</v>
      </c>
      <c r="K387" s="22" t="s">
        <v>1561</v>
      </c>
      <c r="L387" s="22" t="s">
        <v>1828</v>
      </c>
      <c r="M387" s="22" t="s">
        <v>1829</v>
      </c>
      <c r="N387" s="22" t="e">
        <f>INDEX(#REF!,MATCH($K387,#REF!,0))</f>
        <v>#REF!</v>
      </c>
      <c r="O387" s="21"/>
      <c r="P387" s="25" t="str">
        <f t="shared" ref="P387:P450" si="76">IF(W387=0,"",T387&amp;"第"&amp;ROUNDUP(W387/30,0)&amp;"考场")</f>
        <v/>
      </c>
      <c r="Q387" s="21"/>
      <c r="R387" s="21"/>
      <c r="S387" s="21"/>
      <c r="T387" s="32" t="str">
        <f t="shared" ref="T387:T450" si="77">LEFT(K387,20)</f>
        <v>小学数学</v>
      </c>
      <c r="U387" s="32" t="str">
        <f>IFERROR(VLOOKUP(复审!T387,#REF!,2,FALSE),"无此科目")</f>
        <v>无此科目</v>
      </c>
      <c r="V387" s="21" t="str">
        <f t="shared" ref="V387:V450" si="78">IF(R387="","",IF(W387&lt;=9,U387&amp;"00"&amp;W387,IF(W387&lt;=100,U387&amp;"0"&amp;W387,U387&amp;W387)))</f>
        <v/>
      </c>
      <c r="W387" s="21">
        <f t="shared" si="72"/>
        <v>0</v>
      </c>
      <c r="X387" s="21">
        <f t="shared" si="73"/>
        <v>1</v>
      </c>
      <c r="Y387" s="21" t="str">
        <f t="shared" ref="Y387:Y450" si="79">IF(OR(RIGHT(V387,1)=0,R387=""),"",COUNTIF($V$2:$V$961,V387))</f>
        <v/>
      </c>
      <c r="Z38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87" s="13" t="str">
        <f t="shared" si="74"/>
        <v/>
      </c>
      <c r="AB387" s="13" t="str">
        <f t="shared" ref="AB387:AB450" si="80">IF(B387="","",IF(R387&gt;=1,"Y","N"))</f>
        <v>N</v>
      </c>
      <c r="AC387" s="13">
        <f t="shared" ref="AC387:AC450" si="81">IF(OR(R387&gt;=1,B387=""),"",COUNTIFS($A$2:$A$961,"&lt;="&amp;A387,$A$2:$A$961,"&gt;="&amp;1,$AB$2:$AB$961,"N"))</f>
        <v>240</v>
      </c>
      <c r="AD387" s="13" t="str">
        <f t="shared" ref="AD387:AD450" si="82">IF(OR(RIGHT(V387,1)=0,R387=""),"",COUNTIF($R$2:$R$961,R387))</f>
        <v/>
      </c>
      <c r="AE387" s="13" t="e">
        <f>IF(AND(VLOOKUP($T387,#REF!,2,0)=0,S387=""),"“错误请确认”",IF(VLOOKUP($T387,#REF!,2,0)=0,S387,VLOOKUP($T387,#REF!,2,0)))</f>
        <v>#REF!</v>
      </c>
      <c r="AF387" s="13" t="s">
        <v>1830</v>
      </c>
      <c r="AG387" s="13" t="e">
        <f>IF(VLOOKUP(T387,#REF!,29,0)=0,VLOOKUP(T387,#REF!,23,0)&amp;RIGHT(S387,2),VLOOKUP(T387,#REF!,23,0)&amp;VLOOKUP(T387,#REF!,29,0))</f>
        <v>#REF!</v>
      </c>
      <c r="AH387" s="13" t="s">
        <v>50</v>
      </c>
      <c r="AI387" s="13" t="e">
        <f t="shared" ref="AI387:AI450" si="83">LEFT(AE387,5)</f>
        <v>#REF!</v>
      </c>
    </row>
    <row r="388" ht="15" customHeight="1" spans="1:35">
      <c r="A388" s="21">
        <f t="shared" si="75"/>
        <v>387</v>
      </c>
      <c r="B388" s="22" t="s">
        <v>1831</v>
      </c>
      <c r="C388" s="22" t="s">
        <v>45</v>
      </c>
      <c r="D388" s="22" t="s">
        <v>36</v>
      </c>
      <c r="E388" s="22" t="s">
        <v>1832</v>
      </c>
      <c r="F388" s="22" t="s">
        <v>1831</v>
      </c>
      <c r="G388" s="22" t="s">
        <v>1831</v>
      </c>
      <c r="H388" s="22" t="s">
        <v>1831</v>
      </c>
      <c r="I388" s="22" t="s">
        <v>1831</v>
      </c>
      <c r="J388" s="22" t="s">
        <v>1831</v>
      </c>
      <c r="K388" s="22" t="s">
        <v>1561</v>
      </c>
      <c r="L388" s="22" t="s">
        <v>1833</v>
      </c>
      <c r="M388" s="22" t="s">
        <v>91</v>
      </c>
      <c r="N388" s="22" t="e">
        <f>INDEX(#REF!,MATCH($K388,#REF!,0))</f>
        <v>#REF!</v>
      </c>
      <c r="O388" s="21"/>
      <c r="P388" s="25" t="str">
        <f t="shared" si="76"/>
        <v/>
      </c>
      <c r="Q388" s="21"/>
      <c r="R388" s="21"/>
      <c r="S388" s="21"/>
      <c r="T388" s="32" t="str">
        <f t="shared" si="77"/>
        <v>小学数学</v>
      </c>
      <c r="U388" s="32" t="str">
        <f>IFERROR(VLOOKUP(复审!T388,#REF!,2,FALSE),"无此科目")</f>
        <v>无此科目</v>
      </c>
      <c r="V388" s="21" t="str">
        <f t="shared" si="78"/>
        <v/>
      </c>
      <c r="W388" s="21">
        <f t="shared" si="72"/>
        <v>0</v>
      </c>
      <c r="X388" s="21">
        <f t="shared" si="73"/>
        <v>1</v>
      </c>
      <c r="Y388" s="21" t="str">
        <f t="shared" si="79"/>
        <v/>
      </c>
      <c r="Z38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88" s="13" t="str">
        <f t="shared" si="74"/>
        <v/>
      </c>
      <c r="AB388" s="13" t="str">
        <f t="shared" si="80"/>
        <v>N</v>
      </c>
      <c r="AC388" s="13">
        <f t="shared" si="81"/>
        <v>241</v>
      </c>
      <c r="AD388" s="13" t="str">
        <f t="shared" si="82"/>
        <v/>
      </c>
      <c r="AE388" s="13" t="e">
        <f>IF(AND(VLOOKUP($T388,#REF!,2,0)=0,S388=""),"“错误请确认”",IF(VLOOKUP($T388,#REF!,2,0)=0,S388,VLOOKUP($T388,#REF!,2,0)))</f>
        <v>#REF!</v>
      </c>
      <c r="AF388" s="13" t="s">
        <v>1834</v>
      </c>
      <c r="AG388" s="13" t="e">
        <f>IF(VLOOKUP(T388,#REF!,29,0)=0,VLOOKUP(T388,#REF!,23,0)&amp;RIGHT(S388,2),VLOOKUP(T388,#REF!,23,0)&amp;VLOOKUP(T388,#REF!,29,0))</f>
        <v>#REF!</v>
      </c>
      <c r="AH388" s="13" t="s">
        <v>50</v>
      </c>
      <c r="AI388" s="13" t="e">
        <f t="shared" si="83"/>
        <v>#REF!</v>
      </c>
    </row>
    <row r="389" ht="15" customHeight="1" spans="1:35">
      <c r="A389" s="21">
        <f t="shared" si="75"/>
        <v>388</v>
      </c>
      <c r="B389" s="22" t="s">
        <v>1835</v>
      </c>
      <c r="C389" s="22" t="s">
        <v>45</v>
      </c>
      <c r="D389" s="22" t="s">
        <v>36</v>
      </c>
      <c r="E389" s="22" t="s">
        <v>1836</v>
      </c>
      <c r="F389" s="22" t="s">
        <v>1835</v>
      </c>
      <c r="G389" s="22" t="s">
        <v>1835</v>
      </c>
      <c r="H389" s="22" t="s">
        <v>1835</v>
      </c>
      <c r="I389" s="22" t="s">
        <v>1835</v>
      </c>
      <c r="J389" s="22" t="s">
        <v>1835</v>
      </c>
      <c r="K389" s="22" t="s">
        <v>1561</v>
      </c>
      <c r="L389" s="22" t="s">
        <v>1837</v>
      </c>
      <c r="M389" s="22" t="s">
        <v>1838</v>
      </c>
      <c r="N389" s="22" t="e">
        <f>INDEX(#REF!,MATCH($K389,#REF!,0))</f>
        <v>#REF!</v>
      </c>
      <c r="O389" s="21"/>
      <c r="P389" s="25" t="str">
        <f t="shared" si="76"/>
        <v/>
      </c>
      <c r="Q389" s="21"/>
      <c r="R389" s="21"/>
      <c r="S389" s="21"/>
      <c r="T389" s="32" t="str">
        <f t="shared" si="77"/>
        <v>小学数学</v>
      </c>
      <c r="U389" s="32" t="str">
        <f>IFERROR(VLOOKUP(复审!T389,#REF!,2,FALSE),"无此科目")</f>
        <v>无此科目</v>
      </c>
      <c r="V389" s="21" t="str">
        <f t="shared" si="78"/>
        <v/>
      </c>
      <c r="W389" s="21">
        <f t="shared" si="72"/>
        <v>0</v>
      </c>
      <c r="X389" s="21">
        <f t="shared" si="73"/>
        <v>1</v>
      </c>
      <c r="Y389" s="21" t="str">
        <f t="shared" si="79"/>
        <v/>
      </c>
      <c r="Z38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89" s="13" t="str">
        <f t="shared" si="74"/>
        <v/>
      </c>
      <c r="AB389" s="13" t="str">
        <f t="shared" si="80"/>
        <v>N</v>
      </c>
      <c r="AC389" s="13">
        <f t="shared" si="81"/>
        <v>242</v>
      </c>
      <c r="AD389" s="13" t="str">
        <f t="shared" si="82"/>
        <v/>
      </c>
      <c r="AE389" s="13" t="e">
        <f>IF(AND(VLOOKUP($T389,#REF!,2,0)=0,S389=""),"“错误请确认”",IF(VLOOKUP($T389,#REF!,2,0)=0,S389,VLOOKUP($T389,#REF!,2,0)))</f>
        <v>#REF!</v>
      </c>
      <c r="AF389" s="13" t="s">
        <v>1839</v>
      </c>
      <c r="AG389" s="13" t="e">
        <f>IF(VLOOKUP(T389,#REF!,29,0)=0,VLOOKUP(T389,#REF!,23,0)&amp;RIGHT(S389,2),VLOOKUP(T389,#REF!,23,0)&amp;VLOOKUP(T389,#REF!,29,0))</f>
        <v>#REF!</v>
      </c>
      <c r="AH389" s="13" t="s">
        <v>50</v>
      </c>
      <c r="AI389" s="13" t="e">
        <f t="shared" si="83"/>
        <v>#REF!</v>
      </c>
    </row>
    <row r="390" ht="15" customHeight="1" spans="1:35">
      <c r="A390" s="21">
        <f t="shared" si="75"/>
        <v>389</v>
      </c>
      <c r="B390" s="22" t="s">
        <v>1840</v>
      </c>
      <c r="C390" s="22" t="s">
        <v>35</v>
      </c>
      <c r="D390" s="22" t="s">
        <v>36</v>
      </c>
      <c r="E390" s="22" t="s">
        <v>1841</v>
      </c>
      <c r="F390" s="22" t="s">
        <v>1840</v>
      </c>
      <c r="G390" s="22" t="s">
        <v>1840</v>
      </c>
      <c r="H390" s="22" t="s">
        <v>1840</v>
      </c>
      <c r="I390" s="22" t="s">
        <v>1840</v>
      </c>
      <c r="J390" s="22" t="s">
        <v>1840</v>
      </c>
      <c r="K390" s="22" t="s">
        <v>1561</v>
      </c>
      <c r="L390" s="22" t="s">
        <v>1842</v>
      </c>
      <c r="M390" s="22" t="s">
        <v>91</v>
      </c>
      <c r="N390" s="22" t="e">
        <f>INDEX(#REF!,MATCH($K390,#REF!,0))</f>
        <v>#REF!</v>
      </c>
      <c r="O390" s="21"/>
      <c r="P390" s="25" t="str">
        <f t="shared" si="76"/>
        <v/>
      </c>
      <c r="Q390" s="21"/>
      <c r="R390" s="21"/>
      <c r="S390" s="21"/>
      <c r="T390" s="32" t="str">
        <f t="shared" si="77"/>
        <v>小学数学</v>
      </c>
      <c r="U390" s="32" t="str">
        <f>IFERROR(VLOOKUP(复审!T390,#REF!,2,FALSE),"无此科目")</f>
        <v>无此科目</v>
      </c>
      <c r="V390" s="21" t="str">
        <f t="shared" si="78"/>
        <v/>
      </c>
      <c r="W390" s="21">
        <f t="shared" si="72"/>
        <v>0</v>
      </c>
      <c r="X390" s="21">
        <f t="shared" si="73"/>
        <v>1</v>
      </c>
      <c r="Y390" s="21" t="str">
        <f t="shared" si="79"/>
        <v/>
      </c>
      <c r="Z39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90" s="13" t="str">
        <f t="shared" si="74"/>
        <v/>
      </c>
      <c r="AB390" s="13" t="str">
        <f t="shared" si="80"/>
        <v>N</v>
      </c>
      <c r="AC390" s="13">
        <f t="shared" si="81"/>
        <v>243</v>
      </c>
      <c r="AD390" s="13" t="str">
        <f t="shared" si="82"/>
        <v/>
      </c>
      <c r="AE390" s="13" t="e">
        <f>IF(AND(VLOOKUP($T390,#REF!,2,0)=0,S390=""),"“错误请确认”",IF(VLOOKUP($T390,#REF!,2,0)=0,S390,VLOOKUP($T390,#REF!,2,0)))</f>
        <v>#REF!</v>
      </c>
      <c r="AF390" s="13" t="s">
        <v>1843</v>
      </c>
      <c r="AG390" s="13" t="e">
        <f>IF(VLOOKUP(T390,#REF!,29,0)=0,VLOOKUP(T390,#REF!,23,0)&amp;RIGHT(S390,2),VLOOKUP(T390,#REF!,23,0)&amp;VLOOKUP(T390,#REF!,29,0))</f>
        <v>#REF!</v>
      </c>
      <c r="AH390" s="13" t="s">
        <v>50</v>
      </c>
      <c r="AI390" s="13" t="e">
        <f t="shared" si="83"/>
        <v>#REF!</v>
      </c>
    </row>
    <row r="391" ht="15" customHeight="1" spans="1:35">
      <c r="A391" s="21">
        <f t="shared" si="75"/>
        <v>390</v>
      </c>
      <c r="B391" s="22" t="s">
        <v>1844</v>
      </c>
      <c r="C391" s="22" t="s">
        <v>35</v>
      </c>
      <c r="D391" s="22" t="s">
        <v>36</v>
      </c>
      <c r="E391" s="22" t="s">
        <v>1845</v>
      </c>
      <c r="F391" s="22" t="s">
        <v>1844</v>
      </c>
      <c r="G391" s="22" t="s">
        <v>1844</v>
      </c>
      <c r="H391" s="22" t="s">
        <v>1844</v>
      </c>
      <c r="I391" s="22" t="s">
        <v>1844</v>
      </c>
      <c r="J391" s="22" t="s">
        <v>1844</v>
      </c>
      <c r="K391" s="22" t="s">
        <v>1561</v>
      </c>
      <c r="L391" s="22" t="s">
        <v>1846</v>
      </c>
      <c r="M391" s="22" t="s">
        <v>1847</v>
      </c>
      <c r="N391" s="22" t="e">
        <f>INDEX(#REF!,MATCH($K391,#REF!,0))</f>
        <v>#REF!</v>
      </c>
      <c r="O391" s="21"/>
      <c r="P391" s="25" t="str">
        <f t="shared" si="76"/>
        <v>小学数学第3考场</v>
      </c>
      <c r="Q391" s="21"/>
      <c r="R391" s="21">
        <v>67</v>
      </c>
      <c r="S391" s="21" t="s">
        <v>200</v>
      </c>
      <c r="T391" s="32" t="str">
        <f t="shared" si="77"/>
        <v>小学数学</v>
      </c>
      <c r="U391" s="32" t="str">
        <f>IFERROR(VLOOKUP(复审!T391,#REF!,2,FALSE),"无此科目")</f>
        <v>无此科目</v>
      </c>
      <c r="V391" s="21" t="str">
        <f t="shared" si="78"/>
        <v>无此科目067</v>
      </c>
      <c r="W391" s="21">
        <f t="shared" si="72"/>
        <v>67</v>
      </c>
      <c r="X391" s="21">
        <f t="shared" si="73"/>
        <v>1</v>
      </c>
      <c r="Y391" s="21">
        <f t="shared" si="79"/>
        <v>1</v>
      </c>
      <c r="Z39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91" s="13" t="str">
        <f t="shared" si="74"/>
        <v/>
      </c>
      <c r="AB391" s="13" t="str">
        <f t="shared" si="80"/>
        <v>Y</v>
      </c>
      <c r="AC391" s="13" t="str">
        <f t="shared" si="81"/>
        <v/>
      </c>
      <c r="AD391" s="13">
        <f t="shared" si="82"/>
        <v>1</v>
      </c>
      <c r="AE391" s="13" t="e">
        <f>IF(AND(VLOOKUP($T391,#REF!,2,0)=0,S391=""),"“错误请确认”",IF(VLOOKUP($T391,#REF!,2,0)=0,S391,VLOOKUP($T391,#REF!,2,0)))</f>
        <v>#REF!</v>
      </c>
      <c r="AF391" s="13" t="s">
        <v>1848</v>
      </c>
      <c r="AG391" s="13" t="e">
        <f>IF(VLOOKUP(T391,#REF!,29,0)=0,VLOOKUP(T391,#REF!,23,0)&amp;RIGHT(S391,2),VLOOKUP(T391,#REF!,23,0)&amp;VLOOKUP(T391,#REF!,29,0))</f>
        <v>#REF!</v>
      </c>
      <c r="AH391" s="13" t="s">
        <v>1561</v>
      </c>
      <c r="AI391" s="13" t="e">
        <f t="shared" si="83"/>
        <v>#REF!</v>
      </c>
    </row>
    <row r="392" ht="15" customHeight="1" spans="1:35">
      <c r="A392" s="21">
        <f t="shared" si="75"/>
        <v>391</v>
      </c>
      <c r="B392" s="22" t="s">
        <v>1849</v>
      </c>
      <c r="C392" s="22" t="s">
        <v>35</v>
      </c>
      <c r="D392" s="22" t="s">
        <v>36</v>
      </c>
      <c r="E392" s="22" t="s">
        <v>1850</v>
      </c>
      <c r="F392" s="22" t="s">
        <v>1849</v>
      </c>
      <c r="G392" s="22" t="s">
        <v>1849</v>
      </c>
      <c r="H392" s="22" t="s">
        <v>1849</v>
      </c>
      <c r="I392" s="22" t="s">
        <v>1849</v>
      </c>
      <c r="J392" s="22" t="s">
        <v>1849</v>
      </c>
      <c r="K392" s="22" t="s">
        <v>1561</v>
      </c>
      <c r="L392" s="22" t="s">
        <v>1851</v>
      </c>
      <c r="M392" s="22" t="s">
        <v>1852</v>
      </c>
      <c r="N392" s="22" t="e">
        <f>INDEX(#REF!,MATCH($K392,#REF!,0))</f>
        <v>#REF!</v>
      </c>
      <c r="O392" s="21"/>
      <c r="P392" s="25" t="str">
        <f t="shared" si="76"/>
        <v>小学数学第2考场</v>
      </c>
      <c r="Q392" s="21"/>
      <c r="R392" s="21">
        <v>56</v>
      </c>
      <c r="S392" s="21" t="s">
        <v>210</v>
      </c>
      <c r="T392" s="32" t="str">
        <f t="shared" si="77"/>
        <v>小学数学</v>
      </c>
      <c r="U392" s="32" t="str">
        <f>IFERROR(VLOOKUP(复审!T392,#REF!,2,FALSE),"无此科目")</f>
        <v>无此科目</v>
      </c>
      <c r="V392" s="21" t="str">
        <f t="shared" si="78"/>
        <v>无此科目056</v>
      </c>
      <c r="W392" s="21">
        <f t="shared" si="72"/>
        <v>56</v>
      </c>
      <c r="X392" s="21">
        <f t="shared" si="73"/>
        <v>1</v>
      </c>
      <c r="Y392" s="21">
        <f t="shared" si="79"/>
        <v>1</v>
      </c>
      <c r="Z39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92" s="13" t="str">
        <f t="shared" si="74"/>
        <v/>
      </c>
      <c r="AB392" s="13" t="str">
        <f t="shared" si="80"/>
        <v>Y</v>
      </c>
      <c r="AC392" s="13" t="str">
        <f t="shared" si="81"/>
        <v/>
      </c>
      <c r="AD392" s="13">
        <f t="shared" si="82"/>
        <v>1</v>
      </c>
      <c r="AE392" s="13" t="e">
        <f>IF(AND(VLOOKUP($T392,#REF!,2,0)=0,S392=""),"“错误请确认”",IF(VLOOKUP($T392,#REF!,2,0)=0,S392,VLOOKUP($T392,#REF!,2,0)))</f>
        <v>#REF!</v>
      </c>
      <c r="AF392" s="13" t="s">
        <v>1853</v>
      </c>
      <c r="AG392" s="13" t="e">
        <f>IF(VLOOKUP(T392,#REF!,29,0)=0,VLOOKUP(T392,#REF!,23,0)&amp;RIGHT(S392,2),VLOOKUP(T392,#REF!,23,0)&amp;VLOOKUP(T392,#REF!,29,0))</f>
        <v>#REF!</v>
      </c>
      <c r="AH392" s="13" t="s">
        <v>1561</v>
      </c>
      <c r="AI392" s="13" t="e">
        <f t="shared" si="83"/>
        <v>#REF!</v>
      </c>
    </row>
    <row r="393" ht="15" customHeight="1" spans="1:35">
      <c r="A393" s="21">
        <f t="shared" si="75"/>
        <v>392</v>
      </c>
      <c r="B393" s="22" t="s">
        <v>1854</v>
      </c>
      <c r="C393" s="22" t="s">
        <v>35</v>
      </c>
      <c r="D393" s="22" t="s">
        <v>36</v>
      </c>
      <c r="E393" s="22" t="s">
        <v>1855</v>
      </c>
      <c r="F393" s="22" t="s">
        <v>1854</v>
      </c>
      <c r="G393" s="22" t="s">
        <v>1854</v>
      </c>
      <c r="H393" s="22" t="s">
        <v>1854</v>
      </c>
      <c r="I393" s="22" t="s">
        <v>1854</v>
      </c>
      <c r="J393" s="22" t="s">
        <v>1854</v>
      </c>
      <c r="K393" s="22" t="s">
        <v>1561</v>
      </c>
      <c r="L393" s="22" t="s">
        <v>1856</v>
      </c>
      <c r="M393" s="22" t="s">
        <v>1856</v>
      </c>
      <c r="N393" s="22" t="e">
        <f>INDEX(#REF!,MATCH($K393,#REF!,0))</f>
        <v>#REF!</v>
      </c>
      <c r="O393" s="21"/>
      <c r="P393" s="25" t="str">
        <f t="shared" si="76"/>
        <v>小学数学第1考场</v>
      </c>
      <c r="Q393" s="21"/>
      <c r="R393" s="21">
        <v>2</v>
      </c>
      <c r="S393" s="21" t="s">
        <v>1569</v>
      </c>
      <c r="T393" s="32" t="str">
        <f t="shared" si="77"/>
        <v>小学数学</v>
      </c>
      <c r="U393" s="32" t="str">
        <f>IFERROR(VLOOKUP(复审!T393,#REF!,2,FALSE),"无此科目")</f>
        <v>无此科目</v>
      </c>
      <c r="V393" s="21" t="str">
        <f t="shared" si="78"/>
        <v>无此科目002</v>
      </c>
      <c r="W393" s="21">
        <f t="shared" si="72"/>
        <v>2</v>
      </c>
      <c r="X393" s="21">
        <f t="shared" si="73"/>
        <v>1</v>
      </c>
      <c r="Y393" s="21">
        <f t="shared" si="79"/>
        <v>1</v>
      </c>
      <c r="Z39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93" s="13" t="str">
        <f t="shared" si="74"/>
        <v/>
      </c>
      <c r="AB393" s="13" t="str">
        <f t="shared" si="80"/>
        <v>Y</v>
      </c>
      <c r="AC393" s="13" t="str">
        <f t="shared" si="81"/>
        <v/>
      </c>
      <c r="AD393" s="13">
        <f t="shared" si="82"/>
        <v>1</v>
      </c>
      <c r="AE393" s="13" t="e">
        <f>IF(AND(VLOOKUP($T393,#REF!,2,0)=0,S393=""),"“错误请确认”",IF(VLOOKUP($T393,#REF!,2,0)=0,S393,VLOOKUP($T393,#REF!,2,0)))</f>
        <v>#REF!</v>
      </c>
      <c r="AF393" s="13" t="s">
        <v>1857</v>
      </c>
      <c r="AG393" s="13" t="e">
        <f>IF(VLOOKUP(T393,#REF!,29,0)=0,VLOOKUP(T393,#REF!,23,0)&amp;RIGHT(S393,2),VLOOKUP(T393,#REF!,23,0)&amp;VLOOKUP(T393,#REF!,29,0))</f>
        <v>#REF!</v>
      </c>
      <c r="AH393" s="13" t="s">
        <v>1561</v>
      </c>
      <c r="AI393" s="13" t="e">
        <f t="shared" si="83"/>
        <v>#REF!</v>
      </c>
    </row>
    <row r="394" ht="15" customHeight="1" spans="1:35">
      <c r="A394" s="21">
        <f t="shared" si="75"/>
        <v>393</v>
      </c>
      <c r="B394" s="22" t="s">
        <v>1858</v>
      </c>
      <c r="C394" s="22" t="s">
        <v>45</v>
      </c>
      <c r="D394" s="22" t="s">
        <v>36</v>
      </c>
      <c r="E394" s="22" t="s">
        <v>1859</v>
      </c>
      <c r="F394" s="22" t="s">
        <v>1858</v>
      </c>
      <c r="G394" s="22" t="s">
        <v>1858</v>
      </c>
      <c r="H394" s="22" t="s">
        <v>1858</v>
      </c>
      <c r="I394" s="22" t="s">
        <v>1858</v>
      </c>
      <c r="J394" s="22" t="s">
        <v>1858</v>
      </c>
      <c r="K394" s="22" t="s">
        <v>1561</v>
      </c>
      <c r="L394" s="22" t="s">
        <v>1860</v>
      </c>
      <c r="M394" s="22" t="s">
        <v>1861</v>
      </c>
      <c r="N394" s="22" t="e">
        <f>INDEX(#REF!,MATCH($K394,#REF!,0))</f>
        <v>#REF!</v>
      </c>
      <c r="O394" s="21"/>
      <c r="P394" s="25" t="str">
        <f t="shared" si="76"/>
        <v/>
      </c>
      <c r="Q394" s="21"/>
      <c r="R394" s="21"/>
      <c r="S394" s="21"/>
      <c r="T394" s="32" t="str">
        <f t="shared" si="77"/>
        <v>小学数学</v>
      </c>
      <c r="U394" s="32" t="str">
        <f>IFERROR(VLOOKUP(复审!T394,#REF!,2,FALSE),"无此科目")</f>
        <v>无此科目</v>
      </c>
      <c r="V394" s="21" t="str">
        <f t="shared" si="78"/>
        <v/>
      </c>
      <c r="W394" s="21">
        <f t="shared" si="72"/>
        <v>0</v>
      </c>
      <c r="X394" s="21">
        <f t="shared" si="73"/>
        <v>1</v>
      </c>
      <c r="Y394" s="21" t="str">
        <f t="shared" si="79"/>
        <v/>
      </c>
      <c r="Z39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94" s="13" t="str">
        <f t="shared" si="74"/>
        <v/>
      </c>
      <c r="AB394" s="13" t="str">
        <f t="shared" si="80"/>
        <v>N</v>
      </c>
      <c r="AC394" s="13">
        <f t="shared" si="81"/>
        <v>244</v>
      </c>
      <c r="AD394" s="13" t="str">
        <f t="shared" si="82"/>
        <v/>
      </c>
      <c r="AE394" s="13" t="e">
        <f>IF(AND(VLOOKUP($T394,#REF!,2,0)=0,S394=""),"“错误请确认”",IF(VLOOKUP($T394,#REF!,2,0)=0,S394,VLOOKUP($T394,#REF!,2,0)))</f>
        <v>#REF!</v>
      </c>
      <c r="AF394" s="13" t="s">
        <v>1862</v>
      </c>
      <c r="AG394" s="13" t="e">
        <f>IF(VLOOKUP(T394,#REF!,29,0)=0,VLOOKUP(T394,#REF!,23,0)&amp;RIGHT(S394,2),VLOOKUP(T394,#REF!,23,0)&amp;VLOOKUP(T394,#REF!,29,0))</f>
        <v>#REF!</v>
      </c>
      <c r="AH394" s="13" t="s">
        <v>50</v>
      </c>
      <c r="AI394" s="13" t="e">
        <f t="shared" si="83"/>
        <v>#REF!</v>
      </c>
    </row>
    <row r="395" ht="15" customHeight="1" spans="1:35">
      <c r="A395" s="21">
        <f t="shared" si="75"/>
        <v>394</v>
      </c>
      <c r="B395" s="22" t="s">
        <v>1863</v>
      </c>
      <c r="C395" s="22" t="s">
        <v>45</v>
      </c>
      <c r="D395" s="22" t="s">
        <v>36</v>
      </c>
      <c r="E395" s="22" t="s">
        <v>1864</v>
      </c>
      <c r="F395" s="22" t="s">
        <v>1863</v>
      </c>
      <c r="G395" s="22" t="s">
        <v>1863</v>
      </c>
      <c r="H395" s="22" t="s">
        <v>1863</v>
      </c>
      <c r="I395" s="22" t="s">
        <v>1863</v>
      </c>
      <c r="J395" s="22" t="s">
        <v>1863</v>
      </c>
      <c r="K395" s="22" t="s">
        <v>1561</v>
      </c>
      <c r="L395" s="22" t="s">
        <v>1865</v>
      </c>
      <c r="M395" s="22" t="s">
        <v>1865</v>
      </c>
      <c r="N395" s="22" t="e">
        <f>INDEX(#REF!,MATCH($K395,#REF!,0))</f>
        <v>#REF!</v>
      </c>
      <c r="O395" s="21"/>
      <c r="P395" s="25" t="str">
        <f t="shared" si="76"/>
        <v>小学数学第13考场</v>
      </c>
      <c r="Q395" s="21"/>
      <c r="R395" s="21">
        <v>364</v>
      </c>
      <c r="S395" s="21" t="s">
        <v>1569</v>
      </c>
      <c r="T395" s="32" t="str">
        <f t="shared" si="77"/>
        <v>小学数学</v>
      </c>
      <c r="U395" s="32" t="str">
        <f>IFERROR(VLOOKUP(复审!T395,#REF!,2,FALSE),"无此科目")</f>
        <v>无此科目</v>
      </c>
      <c r="V395" s="21" t="str">
        <f t="shared" si="78"/>
        <v>无此科目364</v>
      </c>
      <c r="W395" s="21">
        <f t="shared" si="72"/>
        <v>364</v>
      </c>
      <c r="X395" s="21">
        <f t="shared" si="73"/>
        <v>1</v>
      </c>
      <c r="Y395" s="21">
        <f t="shared" si="79"/>
        <v>1</v>
      </c>
      <c r="Z39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95" s="13" t="str">
        <f t="shared" si="74"/>
        <v/>
      </c>
      <c r="AB395" s="13" t="str">
        <f t="shared" si="80"/>
        <v>Y</v>
      </c>
      <c r="AC395" s="13" t="str">
        <f t="shared" si="81"/>
        <v/>
      </c>
      <c r="AD395" s="13">
        <f t="shared" si="82"/>
        <v>1</v>
      </c>
      <c r="AE395" s="13" t="e">
        <f>IF(AND(VLOOKUP($T395,#REF!,2,0)=0,S395=""),"“错误请确认”",IF(VLOOKUP($T395,#REF!,2,0)=0,S395,VLOOKUP($T395,#REF!,2,0)))</f>
        <v>#REF!</v>
      </c>
      <c r="AF395" s="13" t="s">
        <v>1866</v>
      </c>
      <c r="AG395" s="13" t="e">
        <f>IF(VLOOKUP(T395,#REF!,29,0)=0,VLOOKUP(T395,#REF!,23,0)&amp;RIGHT(S395,2),VLOOKUP(T395,#REF!,23,0)&amp;VLOOKUP(T395,#REF!,29,0))</f>
        <v>#REF!</v>
      </c>
      <c r="AH395" s="13" t="s">
        <v>1561</v>
      </c>
      <c r="AI395" s="13" t="e">
        <f t="shared" si="83"/>
        <v>#REF!</v>
      </c>
    </row>
    <row r="396" ht="15" customHeight="1" spans="1:35">
      <c r="A396" s="21">
        <f t="shared" si="75"/>
        <v>395</v>
      </c>
      <c r="B396" s="22" t="s">
        <v>1867</v>
      </c>
      <c r="C396" s="22" t="s">
        <v>35</v>
      </c>
      <c r="D396" s="22" t="s">
        <v>36</v>
      </c>
      <c r="E396" s="22" t="s">
        <v>1868</v>
      </c>
      <c r="F396" s="22" t="s">
        <v>1867</v>
      </c>
      <c r="G396" s="22" t="s">
        <v>1867</v>
      </c>
      <c r="H396" s="22" t="s">
        <v>1867</v>
      </c>
      <c r="I396" s="22" t="s">
        <v>1867</v>
      </c>
      <c r="J396" s="22" t="s">
        <v>1867</v>
      </c>
      <c r="K396" s="22" t="s">
        <v>1561</v>
      </c>
      <c r="L396" s="22" t="s">
        <v>1869</v>
      </c>
      <c r="M396" s="22" t="s">
        <v>91</v>
      </c>
      <c r="N396" s="22" t="e">
        <f>INDEX(#REF!,MATCH($K396,#REF!,0))</f>
        <v>#REF!</v>
      </c>
      <c r="O396" s="21"/>
      <c r="P396" s="25" t="str">
        <f t="shared" si="76"/>
        <v>小学数学第9考场</v>
      </c>
      <c r="Q396" s="21"/>
      <c r="R396" s="21">
        <v>249</v>
      </c>
      <c r="S396" s="21" t="s">
        <v>200</v>
      </c>
      <c r="T396" s="32" t="str">
        <f t="shared" si="77"/>
        <v>小学数学</v>
      </c>
      <c r="U396" s="32" t="str">
        <f>IFERROR(VLOOKUP(复审!T396,#REF!,2,FALSE),"无此科目")</f>
        <v>无此科目</v>
      </c>
      <c r="V396" s="21" t="str">
        <f t="shared" si="78"/>
        <v>无此科目249</v>
      </c>
      <c r="W396" s="21">
        <f t="shared" si="72"/>
        <v>249</v>
      </c>
      <c r="X396" s="21">
        <f t="shared" si="73"/>
        <v>1</v>
      </c>
      <c r="Y396" s="21">
        <f t="shared" si="79"/>
        <v>1</v>
      </c>
      <c r="Z39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96" s="13" t="str">
        <f t="shared" si="74"/>
        <v/>
      </c>
      <c r="AB396" s="13" t="str">
        <f t="shared" si="80"/>
        <v>Y</v>
      </c>
      <c r="AC396" s="13" t="str">
        <f t="shared" si="81"/>
        <v/>
      </c>
      <c r="AD396" s="13">
        <f t="shared" si="82"/>
        <v>1</v>
      </c>
      <c r="AE396" s="13" t="e">
        <f>IF(AND(VLOOKUP($T396,#REF!,2,0)=0,S396=""),"“错误请确认”",IF(VLOOKUP($T396,#REF!,2,0)=0,S396,VLOOKUP($T396,#REF!,2,0)))</f>
        <v>#REF!</v>
      </c>
      <c r="AF396" s="13" t="s">
        <v>1870</v>
      </c>
      <c r="AG396" s="13" t="e">
        <f>IF(VLOOKUP(T396,#REF!,29,0)=0,VLOOKUP(T396,#REF!,23,0)&amp;RIGHT(S396,2),VLOOKUP(T396,#REF!,23,0)&amp;VLOOKUP(T396,#REF!,29,0))</f>
        <v>#REF!</v>
      </c>
      <c r="AH396" s="13" t="s">
        <v>61</v>
      </c>
      <c r="AI396" s="13" t="e">
        <f t="shared" si="83"/>
        <v>#REF!</v>
      </c>
    </row>
    <row r="397" ht="15" customHeight="1" spans="1:35">
      <c r="A397" s="21">
        <f t="shared" si="75"/>
        <v>396</v>
      </c>
      <c r="B397" s="22" t="s">
        <v>1871</v>
      </c>
      <c r="C397" s="22" t="s">
        <v>35</v>
      </c>
      <c r="D397" s="22" t="s">
        <v>36</v>
      </c>
      <c r="E397" s="22" t="s">
        <v>1872</v>
      </c>
      <c r="F397" s="22" t="s">
        <v>1871</v>
      </c>
      <c r="G397" s="22" t="s">
        <v>1871</v>
      </c>
      <c r="H397" s="22" t="s">
        <v>1871</v>
      </c>
      <c r="I397" s="22" t="s">
        <v>1871</v>
      </c>
      <c r="J397" s="22" t="s">
        <v>1871</v>
      </c>
      <c r="K397" s="22" t="s">
        <v>1561</v>
      </c>
      <c r="L397" s="22" t="s">
        <v>1873</v>
      </c>
      <c r="M397" s="22" t="s">
        <v>1873</v>
      </c>
      <c r="N397" s="22" t="e">
        <f>INDEX(#REF!,MATCH($K397,#REF!,0))</f>
        <v>#REF!</v>
      </c>
      <c r="O397" s="21"/>
      <c r="P397" s="25" t="str">
        <f t="shared" si="76"/>
        <v>小学数学第9考场</v>
      </c>
      <c r="Q397" s="21"/>
      <c r="R397" s="21">
        <v>269</v>
      </c>
      <c r="S397" s="21" t="s">
        <v>150</v>
      </c>
      <c r="T397" s="32" t="str">
        <f t="shared" si="77"/>
        <v>小学数学</v>
      </c>
      <c r="U397" s="32" t="str">
        <f>IFERROR(VLOOKUP(复审!T397,#REF!,2,FALSE),"无此科目")</f>
        <v>无此科目</v>
      </c>
      <c r="V397" s="21" t="str">
        <f t="shared" si="78"/>
        <v>无此科目269</v>
      </c>
      <c r="W397" s="21">
        <f t="shared" si="72"/>
        <v>269</v>
      </c>
      <c r="X397" s="21">
        <f t="shared" si="73"/>
        <v>1</v>
      </c>
      <c r="Y397" s="21">
        <f t="shared" si="79"/>
        <v>1</v>
      </c>
      <c r="Z39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97" s="13" t="str">
        <f t="shared" si="74"/>
        <v/>
      </c>
      <c r="AB397" s="13" t="str">
        <f t="shared" si="80"/>
        <v>Y</v>
      </c>
      <c r="AC397" s="13" t="str">
        <f t="shared" si="81"/>
        <v/>
      </c>
      <c r="AD397" s="13">
        <f t="shared" si="82"/>
        <v>1</v>
      </c>
      <c r="AE397" s="13" t="e">
        <f>IF(AND(VLOOKUP($T397,#REF!,2,0)=0,S397=""),"“错误请确认”",IF(VLOOKUP($T397,#REF!,2,0)=0,S397,VLOOKUP($T397,#REF!,2,0)))</f>
        <v>#REF!</v>
      </c>
      <c r="AF397" s="13" t="s">
        <v>1874</v>
      </c>
      <c r="AG397" s="13" t="e">
        <f>IF(VLOOKUP(T397,#REF!,29,0)=0,VLOOKUP(T397,#REF!,23,0)&amp;RIGHT(S397,2),VLOOKUP(T397,#REF!,23,0)&amp;VLOOKUP(T397,#REF!,29,0))</f>
        <v>#REF!</v>
      </c>
      <c r="AH397" s="13" t="s">
        <v>1647</v>
      </c>
      <c r="AI397" s="13" t="e">
        <f t="shared" si="83"/>
        <v>#REF!</v>
      </c>
    </row>
    <row r="398" ht="15" customHeight="1" spans="1:35">
      <c r="A398" s="21">
        <f t="shared" si="75"/>
        <v>397</v>
      </c>
      <c r="B398" s="22" t="s">
        <v>1875</v>
      </c>
      <c r="C398" s="22" t="s">
        <v>35</v>
      </c>
      <c r="D398" s="22" t="s">
        <v>36</v>
      </c>
      <c r="E398" s="22" t="s">
        <v>1876</v>
      </c>
      <c r="F398" s="22" t="s">
        <v>1875</v>
      </c>
      <c r="G398" s="22" t="s">
        <v>1875</v>
      </c>
      <c r="H398" s="22" t="s">
        <v>1875</v>
      </c>
      <c r="I398" s="22" t="s">
        <v>1875</v>
      </c>
      <c r="J398" s="22" t="s">
        <v>1875</v>
      </c>
      <c r="K398" s="22" t="s">
        <v>1561</v>
      </c>
      <c r="L398" s="22" t="s">
        <v>1877</v>
      </c>
      <c r="M398" s="22" t="s">
        <v>1877</v>
      </c>
      <c r="N398" s="22" t="e">
        <f>INDEX(#REF!,MATCH($K398,#REF!,0))</f>
        <v>#REF!</v>
      </c>
      <c r="O398" s="21"/>
      <c r="P398" s="25" t="str">
        <f t="shared" si="76"/>
        <v/>
      </c>
      <c r="Q398" s="21"/>
      <c r="R398" s="21"/>
      <c r="S398" s="21"/>
      <c r="T398" s="32" t="str">
        <f t="shared" si="77"/>
        <v>小学数学</v>
      </c>
      <c r="U398" s="32" t="str">
        <f>IFERROR(VLOOKUP(复审!T398,#REF!,2,FALSE),"无此科目")</f>
        <v>无此科目</v>
      </c>
      <c r="V398" s="21" t="str">
        <f t="shared" si="78"/>
        <v/>
      </c>
      <c r="W398" s="21">
        <f t="shared" si="72"/>
        <v>0</v>
      </c>
      <c r="X398" s="21">
        <f t="shared" si="73"/>
        <v>1</v>
      </c>
      <c r="Y398" s="21" t="str">
        <f t="shared" si="79"/>
        <v/>
      </c>
      <c r="Z39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98" s="13" t="str">
        <f t="shared" si="74"/>
        <v/>
      </c>
      <c r="AB398" s="13" t="str">
        <f t="shared" si="80"/>
        <v>N</v>
      </c>
      <c r="AC398" s="13">
        <f t="shared" si="81"/>
        <v>245</v>
      </c>
      <c r="AD398" s="13" t="str">
        <f t="shared" si="82"/>
        <v/>
      </c>
      <c r="AE398" s="13" t="e">
        <f>IF(AND(VLOOKUP($T398,#REF!,2,0)=0,S398=""),"“错误请确认”",IF(VLOOKUP($T398,#REF!,2,0)=0,S398,VLOOKUP($T398,#REF!,2,0)))</f>
        <v>#REF!</v>
      </c>
      <c r="AF398" s="13" t="s">
        <v>1878</v>
      </c>
      <c r="AG398" s="13" t="e">
        <f>IF(VLOOKUP(T398,#REF!,29,0)=0,VLOOKUP(T398,#REF!,23,0)&amp;RIGHT(S398,2),VLOOKUP(T398,#REF!,23,0)&amp;VLOOKUP(T398,#REF!,29,0))</f>
        <v>#REF!</v>
      </c>
      <c r="AH398" s="13" t="s">
        <v>50</v>
      </c>
      <c r="AI398" s="13" t="e">
        <f t="shared" si="83"/>
        <v>#REF!</v>
      </c>
    </row>
    <row r="399" ht="15" customHeight="1" spans="1:35">
      <c r="A399" s="21">
        <f t="shared" si="75"/>
        <v>398</v>
      </c>
      <c r="B399" s="22" t="s">
        <v>1879</v>
      </c>
      <c r="C399" s="22" t="s">
        <v>45</v>
      </c>
      <c r="D399" s="22" t="s">
        <v>36</v>
      </c>
      <c r="E399" s="22" t="s">
        <v>1880</v>
      </c>
      <c r="F399" s="22" t="s">
        <v>1879</v>
      </c>
      <c r="G399" s="22" t="s">
        <v>1879</v>
      </c>
      <c r="H399" s="22" t="s">
        <v>1879</v>
      </c>
      <c r="I399" s="22" t="s">
        <v>1879</v>
      </c>
      <c r="J399" s="22" t="s">
        <v>1879</v>
      </c>
      <c r="K399" s="22" t="s">
        <v>1561</v>
      </c>
      <c r="L399" s="22" t="s">
        <v>1881</v>
      </c>
      <c r="M399" s="22" t="s">
        <v>91</v>
      </c>
      <c r="N399" s="22" t="e">
        <f>INDEX(#REF!,MATCH($K399,#REF!,0))</f>
        <v>#REF!</v>
      </c>
      <c r="O399" s="21"/>
      <c r="P399" s="25" t="str">
        <f t="shared" si="76"/>
        <v>小学数学第11考场</v>
      </c>
      <c r="Q399" s="21"/>
      <c r="R399" s="21">
        <v>321</v>
      </c>
      <c r="S399" s="21" t="s">
        <v>200</v>
      </c>
      <c r="T399" s="32" t="str">
        <f t="shared" si="77"/>
        <v>小学数学</v>
      </c>
      <c r="U399" s="32" t="str">
        <f>IFERROR(VLOOKUP(复审!T399,#REF!,2,FALSE),"无此科目")</f>
        <v>无此科目</v>
      </c>
      <c r="V399" s="21" t="str">
        <f t="shared" si="78"/>
        <v>无此科目321</v>
      </c>
      <c r="W399" s="21">
        <f t="shared" si="72"/>
        <v>321</v>
      </c>
      <c r="X399" s="21">
        <f t="shared" si="73"/>
        <v>1</v>
      </c>
      <c r="Y399" s="21">
        <f t="shared" si="79"/>
        <v>1</v>
      </c>
      <c r="Z39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399" s="13" t="str">
        <f t="shared" si="74"/>
        <v/>
      </c>
      <c r="AB399" s="13" t="str">
        <f t="shared" si="80"/>
        <v>Y</v>
      </c>
      <c r="AC399" s="13" t="str">
        <f t="shared" si="81"/>
        <v/>
      </c>
      <c r="AD399" s="13">
        <f t="shared" si="82"/>
        <v>1</v>
      </c>
      <c r="AE399" s="13" t="e">
        <f>IF(AND(VLOOKUP($T399,#REF!,2,0)=0,S399=""),"“错误请确认”",IF(VLOOKUP($T399,#REF!,2,0)=0,S399,VLOOKUP($T399,#REF!,2,0)))</f>
        <v>#REF!</v>
      </c>
      <c r="AF399" s="13" t="s">
        <v>1882</v>
      </c>
      <c r="AG399" s="13" t="e">
        <f>IF(VLOOKUP(T399,#REF!,29,0)=0,VLOOKUP(T399,#REF!,23,0)&amp;RIGHT(S399,2),VLOOKUP(T399,#REF!,23,0)&amp;VLOOKUP(T399,#REF!,29,0))</f>
        <v>#REF!</v>
      </c>
      <c r="AH399" s="13" t="s">
        <v>1647</v>
      </c>
      <c r="AI399" s="13" t="e">
        <f t="shared" si="83"/>
        <v>#REF!</v>
      </c>
    </row>
    <row r="400" ht="15" customHeight="1" spans="1:35">
      <c r="A400" s="21">
        <f t="shared" si="75"/>
        <v>399</v>
      </c>
      <c r="B400" s="22" t="s">
        <v>1883</v>
      </c>
      <c r="C400" s="22" t="s">
        <v>35</v>
      </c>
      <c r="D400" s="22" t="s">
        <v>36</v>
      </c>
      <c r="E400" s="22" t="s">
        <v>1884</v>
      </c>
      <c r="F400" s="22" t="s">
        <v>1883</v>
      </c>
      <c r="G400" s="22" t="s">
        <v>1883</v>
      </c>
      <c r="H400" s="22" t="s">
        <v>1883</v>
      </c>
      <c r="I400" s="22" t="s">
        <v>1883</v>
      </c>
      <c r="J400" s="22" t="s">
        <v>1883</v>
      </c>
      <c r="K400" s="22" t="s">
        <v>1561</v>
      </c>
      <c r="L400" s="22" t="s">
        <v>1885</v>
      </c>
      <c r="M400" s="22" t="s">
        <v>1885</v>
      </c>
      <c r="N400" s="22" t="e">
        <f>INDEX(#REF!,MATCH($K400,#REF!,0))</f>
        <v>#REF!</v>
      </c>
      <c r="O400" s="21"/>
      <c r="P400" s="25" t="str">
        <f t="shared" si="76"/>
        <v/>
      </c>
      <c r="Q400" s="21"/>
      <c r="R400" s="21"/>
      <c r="S400" s="21"/>
      <c r="T400" s="32" t="str">
        <f t="shared" si="77"/>
        <v>小学数学</v>
      </c>
      <c r="U400" s="32" t="str">
        <f>IFERROR(VLOOKUP(复审!T400,#REF!,2,FALSE),"无此科目")</f>
        <v>无此科目</v>
      </c>
      <c r="V400" s="21" t="str">
        <f t="shared" si="78"/>
        <v/>
      </c>
      <c r="W400" s="21">
        <f t="shared" si="72"/>
        <v>0</v>
      </c>
      <c r="X400" s="21">
        <f t="shared" si="73"/>
        <v>1</v>
      </c>
      <c r="Y400" s="21" t="str">
        <f t="shared" si="79"/>
        <v/>
      </c>
      <c r="Z40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00" s="13" t="str">
        <f t="shared" si="74"/>
        <v/>
      </c>
      <c r="AB400" s="13" t="str">
        <f t="shared" si="80"/>
        <v>N</v>
      </c>
      <c r="AC400" s="13">
        <f t="shared" si="81"/>
        <v>246</v>
      </c>
      <c r="AD400" s="13" t="str">
        <f t="shared" si="82"/>
        <v/>
      </c>
      <c r="AE400" s="13" t="e">
        <f>IF(AND(VLOOKUP($T400,#REF!,2,0)=0,S400=""),"“错误请确认”",IF(VLOOKUP($T400,#REF!,2,0)=0,S400,VLOOKUP($T400,#REF!,2,0)))</f>
        <v>#REF!</v>
      </c>
      <c r="AF400" s="13" t="s">
        <v>1886</v>
      </c>
      <c r="AG400" s="13" t="e">
        <f>IF(VLOOKUP(T400,#REF!,29,0)=0,VLOOKUP(T400,#REF!,23,0)&amp;RIGHT(S400,2),VLOOKUP(T400,#REF!,23,0)&amp;VLOOKUP(T400,#REF!,29,0))</f>
        <v>#REF!</v>
      </c>
      <c r="AH400" s="13" t="s">
        <v>50</v>
      </c>
      <c r="AI400" s="13" t="e">
        <f t="shared" si="83"/>
        <v>#REF!</v>
      </c>
    </row>
    <row r="401" ht="15" customHeight="1" spans="1:35">
      <c r="A401" s="21">
        <f t="shared" si="75"/>
        <v>400</v>
      </c>
      <c r="B401" s="22" t="s">
        <v>1887</v>
      </c>
      <c r="C401" s="22" t="s">
        <v>45</v>
      </c>
      <c r="D401" s="22" t="s">
        <v>36</v>
      </c>
      <c r="E401" s="22" t="s">
        <v>1888</v>
      </c>
      <c r="F401" s="22" t="s">
        <v>1887</v>
      </c>
      <c r="G401" s="22" t="s">
        <v>1887</v>
      </c>
      <c r="H401" s="22" t="s">
        <v>1887</v>
      </c>
      <c r="I401" s="22" t="s">
        <v>1887</v>
      </c>
      <c r="J401" s="22" t="s">
        <v>1887</v>
      </c>
      <c r="K401" s="22" t="s">
        <v>1561</v>
      </c>
      <c r="L401" s="22" t="s">
        <v>1889</v>
      </c>
      <c r="M401" s="22" t="s">
        <v>1890</v>
      </c>
      <c r="N401" s="22" t="e">
        <f>INDEX(#REF!,MATCH($K401,#REF!,0))</f>
        <v>#REF!</v>
      </c>
      <c r="O401" s="21"/>
      <c r="P401" s="25" t="str">
        <f t="shared" si="76"/>
        <v/>
      </c>
      <c r="Q401" s="21"/>
      <c r="R401" s="21"/>
      <c r="S401" s="21"/>
      <c r="T401" s="32" t="str">
        <f t="shared" si="77"/>
        <v>小学数学</v>
      </c>
      <c r="U401" s="32" t="str">
        <f>IFERROR(VLOOKUP(复审!T401,#REF!,2,FALSE),"无此科目")</f>
        <v>无此科目</v>
      </c>
      <c r="V401" s="21" t="str">
        <f t="shared" si="78"/>
        <v/>
      </c>
      <c r="W401" s="21">
        <f t="shared" si="72"/>
        <v>0</v>
      </c>
      <c r="X401" s="21">
        <f t="shared" si="73"/>
        <v>1</v>
      </c>
      <c r="Y401" s="21" t="str">
        <f t="shared" si="79"/>
        <v/>
      </c>
      <c r="Z40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01" s="13" t="str">
        <f t="shared" si="74"/>
        <v/>
      </c>
      <c r="AB401" s="13" t="str">
        <f t="shared" si="80"/>
        <v>N</v>
      </c>
      <c r="AC401" s="13">
        <f t="shared" si="81"/>
        <v>247</v>
      </c>
      <c r="AD401" s="13" t="str">
        <f t="shared" si="82"/>
        <v/>
      </c>
      <c r="AE401" s="13" t="e">
        <f>IF(AND(VLOOKUP($T401,#REF!,2,0)=0,S401=""),"“错误请确认”",IF(VLOOKUP($T401,#REF!,2,0)=0,S401,VLOOKUP($T401,#REF!,2,0)))</f>
        <v>#REF!</v>
      </c>
      <c r="AF401" s="13" t="s">
        <v>1891</v>
      </c>
      <c r="AG401" s="13" t="e">
        <f>IF(VLOOKUP(T401,#REF!,29,0)=0,VLOOKUP(T401,#REF!,23,0)&amp;RIGHT(S401,2),VLOOKUP(T401,#REF!,23,0)&amp;VLOOKUP(T401,#REF!,29,0))</f>
        <v>#REF!</v>
      </c>
      <c r="AH401" s="13" t="s">
        <v>50</v>
      </c>
      <c r="AI401" s="13" t="e">
        <f t="shared" si="83"/>
        <v>#REF!</v>
      </c>
    </row>
    <row r="402" ht="15" customHeight="1" spans="1:35">
      <c r="A402" s="21">
        <f t="shared" si="75"/>
        <v>401</v>
      </c>
      <c r="B402" s="22" t="s">
        <v>1892</v>
      </c>
      <c r="C402" s="22" t="s">
        <v>45</v>
      </c>
      <c r="D402" s="22" t="s">
        <v>36</v>
      </c>
      <c r="E402" s="22" t="s">
        <v>1893</v>
      </c>
      <c r="F402" s="22" t="s">
        <v>1892</v>
      </c>
      <c r="G402" s="22" t="s">
        <v>1892</v>
      </c>
      <c r="H402" s="22" t="s">
        <v>1892</v>
      </c>
      <c r="I402" s="22" t="s">
        <v>1892</v>
      </c>
      <c r="J402" s="22" t="s">
        <v>1892</v>
      </c>
      <c r="K402" s="22" t="s">
        <v>1561</v>
      </c>
      <c r="L402" s="22" t="s">
        <v>1894</v>
      </c>
      <c r="M402" s="22" t="s">
        <v>1895</v>
      </c>
      <c r="N402" s="22" t="e">
        <f>INDEX(#REF!,MATCH($K402,#REF!,0))</f>
        <v>#REF!</v>
      </c>
      <c r="O402" s="21"/>
      <c r="P402" s="25" t="str">
        <f t="shared" si="76"/>
        <v>小学数学第13考场</v>
      </c>
      <c r="Q402" s="21"/>
      <c r="R402" s="21">
        <v>380</v>
      </c>
      <c r="S402" s="21" t="s">
        <v>150</v>
      </c>
      <c r="T402" s="32" t="str">
        <f t="shared" si="77"/>
        <v>小学数学</v>
      </c>
      <c r="U402" s="32" t="str">
        <f>IFERROR(VLOOKUP(复审!T402,#REF!,2,FALSE),"无此科目")</f>
        <v>无此科目</v>
      </c>
      <c r="V402" s="21" t="str">
        <f t="shared" si="78"/>
        <v>无此科目380</v>
      </c>
      <c r="W402" s="21">
        <f t="shared" si="72"/>
        <v>380</v>
      </c>
      <c r="X402" s="21">
        <f t="shared" si="73"/>
        <v>1</v>
      </c>
      <c r="Y402" s="21">
        <f t="shared" si="79"/>
        <v>1</v>
      </c>
      <c r="Z40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02" s="13" t="str">
        <f t="shared" si="74"/>
        <v/>
      </c>
      <c r="AB402" s="13" t="str">
        <f t="shared" si="80"/>
        <v>Y</v>
      </c>
      <c r="AC402" s="13" t="str">
        <f t="shared" si="81"/>
        <v/>
      </c>
      <c r="AD402" s="13">
        <f t="shared" si="82"/>
        <v>1</v>
      </c>
      <c r="AE402" s="13" t="e">
        <f>IF(AND(VLOOKUP($T402,#REF!,2,0)=0,S402=""),"“错误请确认”",IF(VLOOKUP($T402,#REF!,2,0)=0,S402,VLOOKUP($T402,#REF!,2,0)))</f>
        <v>#REF!</v>
      </c>
      <c r="AF402" s="13" t="s">
        <v>1896</v>
      </c>
      <c r="AG402" s="13" t="e">
        <f>IF(VLOOKUP(T402,#REF!,29,0)=0,VLOOKUP(T402,#REF!,23,0)&amp;RIGHT(S402,2),VLOOKUP(T402,#REF!,23,0)&amp;VLOOKUP(T402,#REF!,29,0))</f>
        <v>#REF!</v>
      </c>
      <c r="AH402" s="13" t="s">
        <v>1647</v>
      </c>
      <c r="AI402" s="13" t="e">
        <f t="shared" si="83"/>
        <v>#REF!</v>
      </c>
    </row>
    <row r="403" ht="15" customHeight="1" spans="1:35">
      <c r="A403" s="21">
        <f t="shared" si="75"/>
        <v>402</v>
      </c>
      <c r="B403" s="22" t="s">
        <v>1897</v>
      </c>
      <c r="C403" s="22" t="s">
        <v>35</v>
      </c>
      <c r="D403" s="22" t="s">
        <v>36</v>
      </c>
      <c r="E403" s="22" t="s">
        <v>1898</v>
      </c>
      <c r="F403" s="22" t="s">
        <v>1897</v>
      </c>
      <c r="G403" s="22" t="s">
        <v>1897</v>
      </c>
      <c r="H403" s="22" t="s">
        <v>1897</v>
      </c>
      <c r="I403" s="22" t="s">
        <v>1897</v>
      </c>
      <c r="J403" s="22" t="s">
        <v>1897</v>
      </c>
      <c r="K403" s="22" t="s">
        <v>1561</v>
      </c>
      <c r="L403" s="22" t="s">
        <v>1899</v>
      </c>
      <c r="M403" s="22" t="s">
        <v>1900</v>
      </c>
      <c r="N403" s="22" t="e">
        <f>INDEX(#REF!,MATCH($K403,#REF!,0))</f>
        <v>#REF!</v>
      </c>
      <c r="O403" s="21"/>
      <c r="P403" s="25" t="str">
        <f t="shared" si="76"/>
        <v>小学数学第4考场</v>
      </c>
      <c r="Q403" s="21"/>
      <c r="R403" s="21">
        <v>102</v>
      </c>
      <c r="S403" s="21" t="s">
        <v>200</v>
      </c>
      <c r="T403" s="32" t="str">
        <f t="shared" si="77"/>
        <v>小学数学</v>
      </c>
      <c r="U403" s="32" t="str">
        <f>IFERROR(VLOOKUP(复审!T403,#REF!,2,FALSE),"无此科目")</f>
        <v>无此科目</v>
      </c>
      <c r="V403" s="21" t="str">
        <f t="shared" si="78"/>
        <v>无此科目102</v>
      </c>
      <c r="W403" s="21">
        <f t="shared" si="72"/>
        <v>102</v>
      </c>
      <c r="X403" s="21">
        <f t="shared" si="73"/>
        <v>1</v>
      </c>
      <c r="Y403" s="21">
        <f t="shared" si="79"/>
        <v>1</v>
      </c>
      <c r="Z40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03" s="13" t="str">
        <f t="shared" si="74"/>
        <v/>
      </c>
      <c r="AB403" s="13" t="str">
        <f t="shared" si="80"/>
        <v>Y</v>
      </c>
      <c r="AC403" s="13" t="str">
        <f t="shared" si="81"/>
        <v/>
      </c>
      <c r="AD403" s="13">
        <f t="shared" si="82"/>
        <v>1</v>
      </c>
      <c r="AE403" s="13" t="e">
        <f>IF(AND(VLOOKUP($T403,#REF!,2,0)=0,S403=""),"“错误请确认”",IF(VLOOKUP($T403,#REF!,2,0)=0,S403,VLOOKUP($T403,#REF!,2,0)))</f>
        <v>#REF!</v>
      </c>
      <c r="AF403" s="13" t="s">
        <v>1901</v>
      </c>
      <c r="AG403" s="13" t="e">
        <f>IF(VLOOKUP(T403,#REF!,29,0)=0,VLOOKUP(T403,#REF!,23,0)&amp;RIGHT(S403,2),VLOOKUP(T403,#REF!,23,0)&amp;VLOOKUP(T403,#REF!,29,0))</f>
        <v>#REF!</v>
      </c>
      <c r="AH403" s="13" t="s">
        <v>61</v>
      </c>
      <c r="AI403" s="13" t="e">
        <f t="shared" si="83"/>
        <v>#REF!</v>
      </c>
    </row>
    <row r="404" ht="15" customHeight="1" spans="1:35">
      <c r="A404" s="21">
        <f t="shared" si="75"/>
        <v>403</v>
      </c>
      <c r="B404" s="22" t="s">
        <v>1902</v>
      </c>
      <c r="C404" s="22" t="s">
        <v>45</v>
      </c>
      <c r="D404" s="22" t="s">
        <v>36</v>
      </c>
      <c r="E404" s="22" t="s">
        <v>1903</v>
      </c>
      <c r="F404" s="22" t="s">
        <v>1902</v>
      </c>
      <c r="G404" s="22" t="s">
        <v>1902</v>
      </c>
      <c r="H404" s="22" t="s">
        <v>1902</v>
      </c>
      <c r="I404" s="22" t="s">
        <v>1902</v>
      </c>
      <c r="J404" s="22" t="s">
        <v>1902</v>
      </c>
      <c r="K404" s="22" t="s">
        <v>1561</v>
      </c>
      <c r="L404" s="22" t="s">
        <v>1904</v>
      </c>
      <c r="M404" s="22" t="s">
        <v>1905</v>
      </c>
      <c r="N404" s="22" t="e">
        <f>INDEX(#REF!,MATCH($K404,#REF!,0))</f>
        <v>#REF!</v>
      </c>
      <c r="O404" s="21"/>
      <c r="P404" s="25" t="str">
        <f t="shared" si="76"/>
        <v>小学数学第11考场</v>
      </c>
      <c r="Q404" s="21"/>
      <c r="R404" s="21">
        <v>316</v>
      </c>
      <c r="S404" s="21" t="s">
        <v>181</v>
      </c>
      <c r="T404" s="32" t="str">
        <f t="shared" si="77"/>
        <v>小学数学</v>
      </c>
      <c r="U404" s="32" t="str">
        <f>IFERROR(VLOOKUP(复审!T404,#REF!,2,FALSE),"无此科目")</f>
        <v>无此科目</v>
      </c>
      <c r="V404" s="21" t="str">
        <f t="shared" si="78"/>
        <v>无此科目316</v>
      </c>
      <c r="W404" s="21">
        <f t="shared" si="72"/>
        <v>316</v>
      </c>
      <c r="X404" s="21">
        <f t="shared" si="73"/>
        <v>1</v>
      </c>
      <c r="Y404" s="21">
        <f t="shared" si="79"/>
        <v>1</v>
      </c>
      <c r="Z40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04" s="13" t="str">
        <f t="shared" si="74"/>
        <v/>
      </c>
      <c r="AB404" s="13" t="str">
        <f t="shared" si="80"/>
        <v>Y</v>
      </c>
      <c r="AC404" s="13" t="str">
        <f t="shared" si="81"/>
        <v/>
      </c>
      <c r="AD404" s="13">
        <f t="shared" si="82"/>
        <v>1</v>
      </c>
      <c r="AE404" s="13" t="e">
        <f>IF(AND(VLOOKUP($T404,#REF!,2,0)=0,S404=""),"“错误请确认”",IF(VLOOKUP($T404,#REF!,2,0)=0,S404,VLOOKUP($T404,#REF!,2,0)))</f>
        <v>#REF!</v>
      </c>
      <c r="AF404" s="13" t="s">
        <v>1906</v>
      </c>
      <c r="AG404" s="13" t="e">
        <f>IF(VLOOKUP(T404,#REF!,29,0)=0,VLOOKUP(T404,#REF!,23,0)&amp;RIGHT(S404,2),VLOOKUP(T404,#REF!,23,0)&amp;VLOOKUP(T404,#REF!,29,0))</f>
        <v>#REF!</v>
      </c>
      <c r="AH404" s="13" t="s">
        <v>1647</v>
      </c>
      <c r="AI404" s="13" t="e">
        <f t="shared" si="83"/>
        <v>#REF!</v>
      </c>
    </row>
    <row r="405" ht="15" customHeight="1" spans="1:35">
      <c r="A405" s="21">
        <f t="shared" si="75"/>
        <v>404</v>
      </c>
      <c r="B405" s="22" t="s">
        <v>1907</v>
      </c>
      <c r="C405" s="22" t="s">
        <v>45</v>
      </c>
      <c r="D405" s="22" t="s">
        <v>36</v>
      </c>
      <c r="E405" s="22" t="s">
        <v>1908</v>
      </c>
      <c r="F405" s="22" t="s">
        <v>1907</v>
      </c>
      <c r="G405" s="22" t="s">
        <v>1907</v>
      </c>
      <c r="H405" s="22" t="s">
        <v>1907</v>
      </c>
      <c r="I405" s="22" t="s">
        <v>1907</v>
      </c>
      <c r="J405" s="22" t="s">
        <v>1907</v>
      </c>
      <c r="K405" s="22" t="s">
        <v>1561</v>
      </c>
      <c r="L405" s="22" t="s">
        <v>1909</v>
      </c>
      <c r="M405" s="22" t="s">
        <v>1910</v>
      </c>
      <c r="N405" s="22" t="e">
        <f>INDEX(#REF!,MATCH($K405,#REF!,0))</f>
        <v>#REF!</v>
      </c>
      <c r="O405" s="21"/>
      <c r="P405" s="25" t="str">
        <f t="shared" si="76"/>
        <v>小学数学第11考场</v>
      </c>
      <c r="Q405" s="21"/>
      <c r="R405" s="21">
        <v>303</v>
      </c>
      <c r="S405" s="21" t="s">
        <v>1569</v>
      </c>
      <c r="T405" s="32" t="str">
        <f t="shared" si="77"/>
        <v>小学数学</v>
      </c>
      <c r="U405" s="32" t="str">
        <f>IFERROR(VLOOKUP(复审!T405,#REF!,2,FALSE),"无此科目")</f>
        <v>无此科目</v>
      </c>
      <c r="V405" s="21" t="str">
        <f t="shared" si="78"/>
        <v>无此科目303</v>
      </c>
      <c r="W405" s="21">
        <f t="shared" si="72"/>
        <v>303</v>
      </c>
      <c r="X405" s="21">
        <f t="shared" si="73"/>
        <v>1</v>
      </c>
      <c r="Y405" s="21">
        <f t="shared" si="79"/>
        <v>1</v>
      </c>
      <c r="Z40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05" s="13" t="str">
        <f t="shared" si="74"/>
        <v/>
      </c>
      <c r="AB405" s="13" t="str">
        <f t="shared" si="80"/>
        <v>Y</v>
      </c>
      <c r="AC405" s="13" t="str">
        <f t="shared" si="81"/>
        <v/>
      </c>
      <c r="AD405" s="13">
        <f t="shared" si="82"/>
        <v>1</v>
      </c>
      <c r="AE405" s="13" t="e">
        <f>IF(AND(VLOOKUP($T405,#REF!,2,0)=0,S405=""),"“错误请确认”",IF(VLOOKUP($T405,#REF!,2,0)=0,S405,VLOOKUP($T405,#REF!,2,0)))</f>
        <v>#REF!</v>
      </c>
      <c r="AF405" s="13" t="s">
        <v>1911</v>
      </c>
      <c r="AG405" s="13" t="e">
        <f>IF(VLOOKUP(T405,#REF!,29,0)=0,VLOOKUP(T405,#REF!,23,0)&amp;RIGHT(S405,2),VLOOKUP(T405,#REF!,23,0)&amp;VLOOKUP(T405,#REF!,29,0))</f>
        <v>#REF!</v>
      </c>
      <c r="AH405" s="13" t="s">
        <v>1561</v>
      </c>
      <c r="AI405" s="13" t="e">
        <f t="shared" si="83"/>
        <v>#REF!</v>
      </c>
    </row>
    <row r="406" ht="15" customHeight="1" spans="1:35">
      <c r="A406" s="21">
        <f t="shared" si="75"/>
        <v>405</v>
      </c>
      <c r="B406" s="22" t="s">
        <v>1690</v>
      </c>
      <c r="C406" s="22" t="s">
        <v>35</v>
      </c>
      <c r="D406" s="22" t="s">
        <v>36</v>
      </c>
      <c r="E406" s="22" t="s">
        <v>1912</v>
      </c>
      <c r="F406" s="22" t="s">
        <v>1690</v>
      </c>
      <c r="G406" s="22" t="s">
        <v>1690</v>
      </c>
      <c r="H406" s="22" t="s">
        <v>1690</v>
      </c>
      <c r="I406" s="22" t="s">
        <v>1690</v>
      </c>
      <c r="J406" s="22" t="s">
        <v>1690</v>
      </c>
      <c r="K406" s="22" t="s">
        <v>1561</v>
      </c>
      <c r="L406" s="22" t="s">
        <v>1913</v>
      </c>
      <c r="M406" s="22" t="s">
        <v>1914</v>
      </c>
      <c r="N406" s="22" t="e">
        <f>INDEX(#REF!,MATCH($K406,#REF!,0))</f>
        <v>#REF!</v>
      </c>
      <c r="O406" s="21"/>
      <c r="P406" s="25" t="str">
        <f t="shared" si="76"/>
        <v>小学数学第9考场</v>
      </c>
      <c r="Q406" s="21"/>
      <c r="R406" s="21">
        <v>256</v>
      </c>
      <c r="S406" s="21" t="s">
        <v>181</v>
      </c>
      <c r="T406" s="32" t="str">
        <f t="shared" si="77"/>
        <v>小学数学</v>
      </c>
      <c r="U406" s="32" t="str">
        <f>IFERROR(VLOOKUP(复审!T406,#REF!,2,FALSE),"无此科目")</f>
        <v>无此科目</v>
      </c>
      <c r="V406" s="21" t="str">
        <f t="shared" si="78"/>
        <v>无此科目256</v>
      </c>
      <c r="W406" s="21">
        <f t="shared" si="72"/>
        <v>256</v>
      </c>
      <c r="X406" s="21">
        <f t="shared" si="73"/>
        <v>1</v>
      </c>
      <c r="Y406" s="21">
        <f t="shared" si="79"/>
        <v>1</v>
      </c>
      <c r="Z40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06" s="13" t="str">
        <f t="shared" si="74"/>
        <v/>
      </c>
      <c r="AB406" s="13" t="str">
        <f t="shared" si="80"/>
        <v>Y</v>
      </c>
      <c r="AC406" s="13" t="str">
        <f t="shared" si="81"/>
        <v/>
      </c>
      <c r="AD406" s="13">
        <f t="shared" si="82"/>
        <v>1</v>
      </c>
      <c r="AE406" s="13" t="e">
        <f>IF(AND(VLOOKUP($T406,#REF!,2,0)=0,S406=""),"“错误请确认”",IF(VLOOKUP($T406,#REF!,2,0)=0,S406,VLOOKUP($T406,#REF!,2,0)))</f>
        <v>#REF!</v>
      </c>
      <c r="AF406" s="13" t="s">
        <v>1915</v>
      </c>
      <c r="AG406" s="13" t="e">
        <f>IF(VLOOKUP(T406,#REF!,29,0)=0,VLOOKUP(T406,#REF!,23,0)&amp;RIGHT(S406,2),VLOOKUP(T406,#REF!,23,0)&amp;VLOOKUP(T406,#REF!,29,0))</f>
        <v>#REF!</v>
      </c>
      <c r="AH406" s="13" t="s">
        <v>1561</v>
      </c>
      <c r="AI406" s="13" t="e">
        <f t="shared" si="83"/>
        <v>#REF!</v>
      </c>
    </row>
    <row r="407" ht="15" customHeight="1" spans="1:35">
      <c r="A407" s="21">
        <f t="shared" si="75"/>
        <v>406</v>
      </c>
      <c r="B407" s="22" t="s">
        <v>1916</v>
      </c>
      <c r="C407" s="22" t="s">
        <v>45</v>
      </c>
      <c r="D407" s="22" t="s">
        <v>36</v>
      </c>
      <c r="E407" s="22" t="s">
        <v>1917</v>
      </c>
      <c r="F407" s="22" t="s">
        <v>1916</v>
      </c>
      <c r="G407" s="22" t="s">
        <v>1916</v>
      </c>
      <c r="H407" s="22" t="s">
        <v>1916</v>
      </c>
      <c r="I407" s="22" t="s">
        <v>1916</v>
      </c>
      <c r="J407" s="22" t="s">
        <v>1916</v>
      </c>
      <c r="K407" s="22" t="s">
        <v>1561</v>
      </c>
      <c r="L407" s="22" t="s">
        <v>1918</v>
      </c>
      <c r="M407" s="22" t="s">
        <v>1919</v>
      </c>
      <c r="N407" s="22" t="e">
        <f>INDEX(#REF!,MATCH($K407,#REF!,0))</f>
        <v>#REF!</v>
      </c>
      <c r="O407" s="21"/>
      <c r="P407" s="25" t="str">
        <f t="shared" si="76"/>
        <v/>
      </c>
      <c r="Q407" s="21"/>
      <c r="R407" s="21"/>
      <c r="S407" s="21"/>
      <c r="T407" s="32" t="str">
        <f t="shared" si="77"/>
        <v>小学数学</v>
      </c>
      <c r="U407" s="32" t="str">
        <f>IFERROR(VLOOKUP(复审!T407,#REF!,2,FALSE),"无此科目")</f>
        <v>无此科目</v>
      </c>
      <c r="V407" s="21" t="str">
        <f t="shared" si="78"/>
        <v/>
      </c>
      <c r="W407" s="21">
        <f t="shared" si="72"/>
        <v>0</v>
      </c>
      <c r="X407" s="21">
        <f t="shared" si="73"/>
        <v>1</v>
      </c>
      <c r="Y407" s="21" t="str">
        <f t="shared" si="79"/>
        <v/>
      </c>
      <c r="Z40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07" s="13" t="str">
        <f t="shared" si="74"/>
        <v/>
      </c>
      <c r="AB407" s="13" t="str">
        <f t="shared" si="80"/>
        <v>N</v>
      </c>
      <c r="AC407" s="13">
        <f t="shared" si="81"/>
        <v>248</v>
      </c>
      <c r="AD407" s="13" t="str">
        <f t="shared" si="82"/>
        <v/>
      </c>
      <c r="AE407" s="13" t="e">
        <f>IF(AND(VLOOKUP($T407,#REF!,2,0)=0,S407=""),"“错误请确认”",IF(VLOOKUP($T407,#REF!,2,0)=0,S407,VLOOKUP($T407,#REF!,2,0)))</f>
        <v>#REF!</v>
      </c>
      <c r="AF407" s="13" t="s">
        <v>1920</v>
      </c>
      <c r="AG407" s="13" t="e">
        <f>IF(VLOOKUP(T407,#REF!,29,0)=0,VLOOKUP(T407,#REF!,23,0)&amp;RIGHT(S407,2),VLOOKUP(T407,#REF!,23,0)&amp;VLOOKUP(T407,#REF!,29,0))</f>
        <v>#REF!</v>
      </c>
      <c r="AH407" s="13" t="s">
        <v>50</v>
      </c>
      <c r="AI407" s="13" t="e">
        <f t="shared" si="83"/>
        <v>#REF!</v>
      </c>
    </row>
    <row r="408" ht="15" customHeight="1" spans="1:35">
      <c r="A408" s="21">
        <f t="shared" si="75"/>
        <v>407</v>
      </c>
      <c r="B408" s="22" t="s">
        <v>1921</v>
      </c>
      <c r="C408" s="22" t="s">
        <v>35</v>
      </c>
      <c r="D408" s="22" t="s">
        <v>36</v>
      </c>
      <c r="E408" s="22" t="s">
        <v>1922</v>
      </c>
      <c r="F408" s="22" t="s">
        <v>1921</v>
      </c>
      <c r="G408" s="22" t="s">
        <v>1921</v>
      </c>
      <c r="H408" s="22" t="s">
        <v>1921</v>
      </c>
      <c r="I408" s="22" t="s">
        <v>1921</v>
      </c>
      <c r="J408" s="22" t="s">
        <v>1921</v>
      </c>
      <c r="K408" s="22" t="s">
        <v>1561</v>
      </c>
      <c r="L408" s="22" t="s">
        <v>1923</v>
      </c>
      <c r="M408" s="22" t="s">
        <v>1924</v>
      </c>
      <c r="N408" s="22" t="e">
        <f>INDEX(#REF!,MATCH($K408,#REF!,0))</f>
        <v>#REF!</v>
      </c>
      <c r="O408" s="21"/>
      <c r="P408" s="25" t="str">
        <f t="shared" si="76"/>
        <v>小学数学第9考场</v>
      </c>
      <c r="Q408" s="21"/>
      <c r="R408" s="21">
        <v>241</v>
      </c>
      <c r="S408" s="21" t="s">
        <v>126</v>
      </c>
      <c r="T408" s="32" t="str">
        <f t="shared" si="77"/>
        <v>小学数学</v>
      </c>
      <c r="U408" s="32" t="str">
        <f>IFERROR(VLOOKUP(复审!T408,#REF!,2,FALSE),"无此科目")</f>
        <v>无此科目</v>
      </c>
      <c r="V408" s="21" t="str">
        <f t="shared" si="78"/>
        <v>无此科目241</v>
      </c>
      <c r="W408" s="21">
        <f t="shared" si="72"/>
        <v>241</v>
      </c>
      <c r="X408" s="21">
        <f t="shared" si="73"/>
        <v>1</v>
      </c>
      <c r="Y408" s="21">
        <f t="shared" si="79"/>
        <v>1</v>
      </c>
      <c r="Z40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08" s="13" t="str">
        <f t="shared" si="74"/>
        <v/>
      </c>
      <c r="AB408" s="13" t="str">
        <f t="shared" si="80"/>
        <v>Y</v>
      </c>
      <c r="AC408" s="13" t="str">
        <f t="shared" si="81"/>
        <v/>
      </c>
      <c r="AD408" s="13">
        <f t="shared" si="82"/>
        <v>1</v>
      </c>
      <c r="AE408" s="13" t="e">
        <f>IF(AND(VLOOKUP($T408,#REF!,2,0)=0,S408=""),"“错误请确认”",IF(VLOOKUP($T408,#REF!,2,0)=0,S408,VLOOKUP($T408,#REF!,2,0)))</f>
        <v>#REF!</v>
      </c>
      <c r="AF408" s="13" t="s">
        <v>1925</v>
      </c>
      <c r="AG408" s="13" t="e">
        <f>IF(VLOOKUP(T408,#REF!,29,0)=0,VLOOKUP(T408,#REF!,23,0)&amp;RIGHT(S408,2),VLOOKUP(T408,#REF!,23,0)&amp;VLOOKUP(T408,#REF!,29,0))</f>
        <v>#REF!</v>
      </c>
      <c r="AH408" s="13" t="s">
        <v>61</v>
      </c>
      <c r="AI408" s="13" t="e">
        <f t="shared" si="83"/>
        <v>#REF!</v>
      </c>
    </row>
    <row r="409" ht="15" customHeight="1" spans="1:35">
      <c r="A409" s="21">
        <f t="shared" si="75"/>
        <v>408</v>
      </c>
      <c r="B409" s="22" t="s">
        <v>1926</v>
      </c>
      <c r="C409" s="22" t="s">
        <v>45</v>
      </c>
      <c r="D409" s="22" t="s">
        <v>36</v>
      </c>
      <c r="E409" s="22" t="s">
        <v>1927</v>
      </c>
      <c r="F409" s="22" t="s">
        <v>1926</v>
      </c>
      <c r="G409" s="22" t="s">
        <v>1926</v>
      </c>
      <c r="H409" s="22" t="s">
        <v>1926</v>
      </c>
      <c r="I409" s="22" t="s">
        <v>1926</v>
      </c>
      <c r="J409" s="22" t="s">
        <v>1926</v>
      </c>
      <c r="K409" s="22" t="s">
        <v>1561</v>
      </c>
      <c r="L409" s="22" t="s">
        <v>1928</v>
      </c>
      <c r="M409" s="22" t="s">
        <v>91</v>
      </c>
      <c r="N409" s="22" t="e">
        <f>INDEX(#REF!,MATCH($K409,#REF!,0))</f>
        <v>#REF!</v>
      </c>
      <c r="O409" s="21"/>
      <c r="P409" s="25" t="str">
        <f t="shared" si="76"/>
        <v>小学数学第5考场</v>
      </c>
      <c r="Q409" s="21"/>
      <c r="R409" s="21">
        <v>139</v>
      </c>
      <c r="S409" s="21" t="s">
        <v>126</v>
      </c>
      <c r="T409" s="32" t="str">
        <f t="shared" si="77"/>
        <v>小学数学</v>
      </c>
      <c r="U409" s="32" t="str">
        <f>IFERROR(VLOOKUP(复审!T409,#REF!,2,FALSE),"无此科目")</f>
        <v>无此科目</v>
      </c>
      <c r="V409" s="21" t="str">
        <f t="shared" si="78"/>
        <v>无此科目139</v>
      </c>
      <c r="W409" s="21">
        <f t="shared" si="72"/>
        <v>139</v>
      </c>
      <c r="X409" s="21">
        <f t="shared" si="73"/>
        <v>1</v>
      </c>
      <c r="Y409" s="21">
        <f t="shared" si="79"/>
        <v>1</v>
      </c>
      <c r="Z40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09" s="13" t="str">
        <f t="shared" si="74"/>
        <v/>
      </c>
      <c r="AB409" s="13" t="str">
        <f t="shared" si="80"/>
        <v>Y</v>
      </c>
      <c r="AC409" s="13" t="str">
        <f t="shared" si="81"/>
        <v/>
      </c>
      <c r="AD409" s="13">
        <f t="shared" si="82"/>
        <v>1</v>
      </c>
      <c r="AE409" s="13" t="e">
        <f>IF(AND(VLOOKUP($T409,#REF!,2,0)=0,S409=""),"“错误请确认”",IF(VLOOKUP($T409,#REF!,2,0)=0,S409,VLOOKUP($T409,#REF!,2,0)))</f>
        <v>#REF!</v>
      </c>
      <c r="AF409" s="13" t="s">
        <v>1929</v>
      </c>
      <c r="AG409" s="13" t="e">
        <f>IF(VLOOKUP(T409,#REF!,29,0)=0,VLOOKUP(T409,#REF!,23,0)&amp;RIGHT(S409,2),VLOOKUP(T409,#REF!,23,0)&amp;VLOOKUP(T409,#REF!,29,0))</f>
        <v>#REF!</v>
      </c>
      <c r="AH409" s="13" t="s">
        <v>1647</v>
      </c>
      <c r="AI409" s="13" t="e">
        <f t="shared" si="83"/>
        <v>#REF!</v>
      </c>
    </row>
    <row r="410" ht="15" customHeight="1" spans="1:35">
      <c r="A410" s="21">
        <f t="shared" si="75"/>
        <v>409</v>
      </c>
      <c r="B410" s="22" t="s">
        <v>1930</v>
      </c>
      <c r="C410" s="22" t="s">
        <v>45</v>
      </c>
      <c r="D410" s="22" t="s">
        <v>36</v>
      </c>
      <c r="E410" s="22" t="s">
        <v>1931</v>
      </c>
      <c r="F410" s="22" t="s">
        <v>1930</v>
      </c>
      <c r="G410" s="22" t="s">
        <v>1930</v>
      </c>
      <c r="H410" s="22" t="s">
        <v>1930</v>
      </c>
      <c r="I410" s="22" t="s">
        <v>1930</v>
      </c>
      <c r="J410" s="22" t="s">
        <v>1930</v>
      </c>
      <c r="K410" s="22" t="s">
        <v>1561</v>
      </c>
      <c r="L410" s="22" t="s">
        <v>1932</v>
      </c>
      <c r="M410" s="22" t="s">
        <v>1933</v>
      </c>
      <c r="N410" s="22" t="e">
        <f>INDEX(#REF!,MATCH($K410,#REF!,0))</f>
        <v>#REF!</v>
      </c>
      <c r="O410" s="21"/>
      <c r="P410" s="25" t="str">
        <f t="shared" si="76"/>
        <v>小学数学第12考场</v>
      </c>
      <c r="Q410" s="21"/>
      <c r="R410" s="21">
        <v>331</v>
      </c>
      <c r="S410" s="21" t="s">
        <v>181</v>
      </c>
      <c r="T410" s="32" t="str">
        <f t="shared" si="77"/>
        <v>小学数学</v>
      </c>
      <c r="U410" s="32" t="str">
        <f>IFERROR(VLOOKUP(复审!T410,#REF!,2,FALSE),"无此科目")</f>
        <v>无此科目</v>
      </c>
      <c r="V410" s="21" t="str">
        <f t="shared" si="78"/>
        <v>无此科目331</v>
      </c>
      <c r="W410" s="21">
        <f t="shared" si="72"/>
        <v>331</v>
      </c>
      <c r="X410" s="21">
        <f t="shared" si="73"/>
        <v>1</v>
      </c>
      <c r="Y410" s="21">
        <f t="shared" si="79"/>
        <v>1</v>
      </c>
      <c r="Z41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10" s="13" t="str">
        <f t="shared" si="74"/>
        <v/>
      </c>
      <c r="AB410" s="13" t="str">
        <f t="shared" si="80"/>
        <v>Y</v>
      </c>
      <c r="AC410" s="13" t="str">
        <f t="shared" si="81"/>
        <v/>
      </c>
      <c r="AD410" s="13">
        <f t="shared" si="82"/>
        <v>1</v>
      </c>
      <c r="AE410" s="13" t="e">
        <f>IF(AND(VLOOKUP($T410,#REF!,2,0)=0,S410=""),"“错误请确认”",IF(VLOOKUP($T410,#REF!,2,0)=0,S410,VLOOKUP($T410,#REF!,2,0)))</f>
        <v>#REF!</v>
      </c>
      <c r="AF410" s="13" t="s">
        <v>1934</v>
      </c>
      <c r="AG410" s="13" t="e">
        <f>IF(VLOOKUP(T410,#REF!,29,0)=0,VLOOKUP(T410,#REF!,23,0)&amp;RIGHT(S410,2),VLOOKUP(T410,#REF!,23,0)&amp;VLOOKUP(T410,#REF!,29,0))</f>
        <v>#REF!</v>
      </c>
      <c r="AH410" s="13" t="s">
        <v>89</v>
      </c>
      <c r="AI410" s="13" t="e">
        <f t="shared" si="83"/>
        <v>#REF!</v>
      </c>
    </row>
    <row r="411" ht="15" customHeight="1" spans="1:35">
      <c r="A411" s="21">
        <f t="shared" si="75"/>
        <v>410</v>
      </c>
      <c r="B411" s="22" t="s">
        <v>1935</v>
      </c>
      <c r="C411" s="22" t="s">
        <v>35</v>
      </c>
      <c r="D411" s="22" t="s">
        <v>36</v>
      </c>
      <c r="E411" s="22" t="s">
        <v>1936</v>
      </c>
      <c r="F411" s="22" t="s">
        <v>1935</v>
      </c>
      <c r="G411" s="22" t="s">
        <v>1935</v>
      </c>
      <c r="H411" s="22" t="s">
        <v>1935</v>
      </c>
      <c r="I411" s="22" t="s">
        <v>1935</v>
      </c>
      <c r="J411" s="22" t="s">
        <v>1935</v>
      </c>
      <c r="K411" s="22" t="s">
        <v>1561</v>
      </c>
      <c r="L411" s="22" t="s">
        <v>1937</v>
      </c>
      <c r="M411" s="22" t="s">
        <v>91</v>
      </c>
      <c r="N411" s="22" t="e">
        <f>INDEX(#REF!,MATCH($K411,#REF!,0))</f>
        <v>#REF!</v>
      </c>
      <c r="O411" s="21"/>
      <c r="P411" s="25" t="str">
        <f t="shared" si="76"/>
        <v/>
      </c>
      <c r="Q411" s="21"/>
      <c r="R411" s="21"/>
      <c r="S411" s="21"/>
      <c r="T411" s="32" t="str">
        <f t="shared" si="77"/>
        <v>小学数学</v>
      </c>
      <c r="U411" s="32" t="str">
        <f>IFERROR(VLOOKUP(复审!T411,#REF!,2,FALSE),"无此科目")</f>
        <v>无此科目</v>
      </c>
      <c r="V411" s="21" t="str">
        <f t="shared" si="78"/>
        <v/>
      </c>
      <c r="W411" s="21">
        <f t="shared" si="72"/>
        <v>0</v>
      </c>
      <c r="X411" s="21">
        <f t="shared" si="73"/>
        <v>1</v>
      </c>
      <c r="Y411" s="21" t="str">
        <f t="shared" si="79"/>
        <v/>
      </c>
      <c r="Z41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11" s="13" t="str">
        <f t="shared" si="74"/>
        <v/>
      </c>
      <c r="AB411" s="13" t="str">
        <f t="shared" si="80"/>
        <v>N</v>
      </c>
      <c r="AC411" s="13">
        <f t="shared" si="81"/>
        <v>249</v>
      </c>
      <c r="AD411" s="13" t="str">
        <f t="shared" si="82"/>
        <v/>
      </c>
      <c r="AE411" s="13" t="e">
        <f>IF(AND(VLOOKUP($T411,#REF!,2,0)=0,S411=""),"“错误请确认”",IF(VLOOKUP($T411,#REF!,2,0)=0,S411,VLOOKUP($T411,#REF!,2,0)))</f>
        <v>#REF!</v>
      </c>
      <c r="AF411" s="13" t="s">
        <v>1938</v>
      </c>
      <c r="AG411" s="13" t="e">
        <f>IF(VLOOKUP(T411,#REF!,29,0)=0,VLOOKUP(T411,#REF!,23,0)&amp;RIGHT(S411,2),VLOOKUP(T411,#REF!,23,0)&amp;VLOOKUP(T411,#REF!,29,0))</f>
        <v>#REF!</v>
      </c>
      <c r="AH411" s="13" t="s">
        <v>50</v>
      </c>
      <c r="AI411" s="13" t="e">
        <f t="shared" si="83"/>
        <v>#REF!</v>
      </c>
    </row>
    <row r="412" ht="15" customHeight="1" spans="1:35">
      <c r="A412" s="21">
        <f t="shared" si="75"/>
        <v>411</v>
      </c>
      <c r="B412" s="22" t="s">
        <v>1403</v>
      </c>
      <c r="C412" s="22" t="s">
        <v>45</v>
      </c>
      <c r="D412" s="22" t="s">
        <v>36</v>
      </c>
      <c r="E412" s="22" t="s">
        <v>1939</v>
      </c>
      <c r="F412" s="22" t="s">
        <v>1403</v>
      </c>
      <c r="G412" s="22" t="s">
        <v>1403</v>
      </c>
      <c r="H412" s="22" t="s">
        <v>1403</v>
      </c>
      <c r="I412" s="22" t="s">
        <v>1403</v>
      </c>
      <c r="J412" s="22" t="s">
        <v>1403</v>
      </c>
      <c r="K412" s="22" t="s">
        <v>1561</v>
      </c>
      <c r="L412" s="22" t="s">
        <v>1940</v>
      </c>
      <c r="M412" s="22" t="s">
        <v>1941</v>
      </c>
      <c r="N412" s="22" t="e">
        <f>INDEX(#REF!,MATCH($K412,#REF!,0))</f>
        <v>#REF!</v>
      </c>
      <c r="O412" s="21"/>
      <c r="P412" s="25" t="str">
        <f t="shared" si="76"/>
        <v>小学数学第12考场</v>
      </c>
      <c r="Q412" s="21"/>
      <c r="R412" s="21">
        <v>355</v>
      </c>
      <c r="S412" s="21" t="s">
        <v>126</v>
      </c>
      <c r="T412" s="32" t="str">
        <f t="shared" si="77"/>
        <v>小学数学</v>
      </c>
      <c r="U412" s="32" t="str">
        <f>IFERROR(VLOOKUP(复审!T412,#REF!,2,FALSE),"无此科目")</f>
        <v>无此科目</v>
      </c>
      <c r="V412" s="21" t="str">
        <f t="shared" si="78"/>
        <v>无此科目355</v>
      </c>
      <c r="W412" s="21">
        <f t="shared" si="72"/>
        <v>355</v>
      </c>
      <c r="X412" s="21">
        <f t="shared" si="73"/>
        <v>1</v>
      </c>
      <c r="Y412" s="21">
        <f t="shared" si="79"/>
        <v>1</v>
      </c>
      <c r="Z41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12" s="13" t="str">
        <f t="shared" si="74"/>
        <v/>
      </c>
      <c r="AB412" s="13" t="str">
        <f t="shared" si="80"/>
        <v>Y</v>
      </c>
      <c r="AC412" s="13" t="str">
        <f t="shared" si="81"/>
        <v/>
      </c>
      <c r="AD412" s="13">
        <f t="shared" si="82"/>
        <v>1</v>
      </c>
      <c r="AE412" s="13" t="e">
        <f>IF(AND(VLOOKUP($T412,#REF!,2,0)=0,S412=""),"“错误请确认”",IF(VLOOKUP($T412,#REF!,2,0)=0,S412,VLOOKUP($T412,#REF!,2,0)))</f>
        <v>#REF!</v>
      </c>
      <c r="AF412" s="13" t="s">
        <v>1942</v>
      </c>
      <c r="AG412" s="13" t="e">
        <f>IF(VLOOKUP(T412,#REF!,29,0)=0,VLOOKUP(T412,#REF!,23,0)&amp;RIGHT(S412,2),VLOOKUP(T412,#REF!,23,0)&amp;VLOOKUP(T412,#REF!,29,0))</f>
        <v>#REF!</v>
      </c>
      <c r="AH412" s="13" t="s">
        <v>61</v>
      </c>
      <c r="AI412" s="13" t="e">
        <f t="shared" si="83"/>
        <v>#REF!</v>
      </c>
    </row>
    <row r="413" ht="15" customHeight="1" spans="1:35">
      <c r="A413" s="21">
        <f t="shared" si="75"/>
        <v>412</v>
      </c>
      <c r="B413" s="22" t="s">
        <v>1943</v>
      </c>
      <c r="C413" s="22" t="s">
        <v>45</v>
      </c>
      <c r="D413" s="22" t="s">
        <v>36</v>
      </c>
      <c r="E413" s="22" t="s">
        <v>1944</v>
      </c>
      <c r="F413" s="22" t="s">
        <v>1943</v>
      </c>
      <c r="G413" s="22" t="s">
        <v>1943</v>
      </c>
      <c r="H413" s="22" t="s">
        <v>1943</v>
      </c>
      <c r="I413" s="22" t="s">
        <v>1943</v>
      </c>
      <c r="J413" s="22" t="s">
        <v>1943</v>
      </c>
      <c r="K413" s="22" t="s">
        <v>1561</v>
      </c>
      <c r="L413" s="22" t="s">
        <v>1945</v>
      </c>
      <c r="M413" s="22" t="s">
        <v>1945</v>
      </c>
      <c r="N413" s="22" t="e">
        <f>INDEX(#REF!,MATCH($K413,#REF!,0))</f>
        <v>#REF!</v>
      </c>
      <c r="O413" s="21"/>
      <c r="P413" s="25" t="str">
        <f t="shared" si="76"/>
        <v>小学数学第3考场</v>
      </c>
      <c r="Q413" s="21"/>
      <c r="R413" s="21">
        <v>87</v>
      </c>
      <c r="S413" s="21" t="s">
        <v>175</v>
      </c>
      <c r="T413" s="32" t="str">
        <f t="shared" si="77"/>
        <v>小学数学</v>
      </c>
      <c r="U413" s="32" t="str">
        <f>IFERROR(VLOOKUP(复审!T413,#REF!,2,FALSE),"无此科目")</f>
        <v>无此科目</v>
      </c>
      <c r="V413" s="21" t="str">
        <f t="shared" si="78"/>
        <v>无此科目087</v>
      </c>
      <c r="W413" s="21">
        <f t="shared" si="72"/>
        <v>87</v>
      </c>
      <c r="X413" s="21">
        <f t="shared" si="73"/>
        <v>1</v>
      </c>
      <c r="Y413" s="21">
        <f t="shared" si="79"/>
        <v>1</v>
      </c>
      <c r="Z41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13" s="13" t="str">
        <f t="shared" si="74"/>
        <v/>
      </c>
      <c r="AB413" s="13" t="str">
        <f t="shared" si="80"/>
        <v>Y</v>
      </c>
      <c r="AC413" s="13" t="str">
        <f t="shared" si="81"/>
        <v/>
      </c>
      <c r="AD413" s="13">
        <f t="shared" si="82"/>
        <v>1</v>
      </c>
      <c r="AE413" s="13" t="e">
        <f>IF(AND(VLOOKUP($T413,#REF!,2,0)=0,S413=""),"“错误请确认”",IF(VLOOKUP($T413,#REF!,2,0)=0,S413,VLOOKUP($T413,#REF!,2,0)))</f>
        <v>#REF!</v>
      </c>
      <c r="AF413" s="13" t="s">
        <v>1946</v>
      </c>
      <c r="AG413" s="13" t="e">
        <f>IF(VLOOKUP(T413,#REF!,29,0)=0,VLOOKUP(T413,#REF!,23,0)&amp;RIGHT(S413,2),VLOOKUP(T413,#REF!,23,0)&amp;VLOOKUP(T413,#REF!,29,0))</f>
        <v>#REF!</v>
      </c>
      <c r="AH413" s="13" t="s">
        <v>1561</v>
      </c>
      <c r="AI413" s="13" t="e">
        <f t="shared" si="83"/>
        <v>#REF!</v>
      </c>
    </row>
    <row r="414" ht="15" customHeight="1" spans="1:35">
      <c r="A414" s="21">
        <f t="shared" si="75"/>
        <v>413</v>
      </c>
      <c r="B414" s="22" t="s">
        <v>1947</v>
      </c>
      <c r="C414" s="22" t="s">
        <v>45</v>
      </c>
      <c r="D414" s="22" t="s">
        <v>36</v>
      </c>
      <c r="E414" s="22" t="s">
        <v>1948</v>
      </c>
      <c r="F414" s="22" t="s">
        <v>1947</v>
      </c>
      <c r="G414" s="22" t="s">
        <v>1947</v>
      </c>
      <c r="H414" s="22" t="s">
        <v>1947</v>
      </c>
      <c r="I414" s="22" t="s">
        <v>1947</v>
      </c>
      <c r="J414" s="22" t="s">
        <v>1947</v>
      </c>
      <c r="K414" s="22" t="s">
        <v>1561</v>
      </c>
      <c r="L414" s="22" t="s">
        <v>1949</v>
      </c>
      <c r="M414" s="22" t="s">
        <v>1950</v>
      </c>
      <c r="N414" s="22" t="e">
        <f>INDEX(#REF!,MATCH($K414,#REF!,0))</f>
        <v>#REF!</v>
      </c>
      <c r="O414" s="21"/>
      <c r="P414" s="25" t="str">
        <f t="shared" si="76"/>
        <v>小学数学第13考场</v>
      </c>
      <c r="Q414" s="21"/>
      <c r="R414" s="21">
        <v>386</v>
      </c>
      <c r="S414" s="21" t="s">
        <v>200</v>
      </c>
      <c r="T414" s="32" t="str">
        <f t="shared" si="77"/>
        <v>小学数学</v>
      </c>
      <c r="U414" s="32" t="str">
        <f>IFERROR(VLOOKUP(复审!T414,#REF!,2,FALSE),"无此科目")</f>
        <v>无此科目</v>
      </c>
      <c r="V414" s="21" t="str">
        <f t="shared" si="78"/>
        <v>无此科目386</v>
      </c>
      <c r="W414" s="21">
        <f t="shared" si="72"/>
        <v>386</v>
      </c>
      <c r="X414" s="21">
        <f t="shared" si="73"/>
        <v>1</v>
      </c>
      <c r="Y414" s="21">
        <f t="shared" si="79"/>
        <v>1</v>
      </c>
      <c r="Z41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14" s="13" t="str">
        <f t="shared" si="74"/>
        <v/>
      </c>
      <c r="AB414" s="13" t="str">
        <f t="shared" si="80"/>
        <v>Y</v>
      </c>
      <c r="AC414" s="13" t="str">
        <f t="shared" si="81"/>
        <v/>
      </c>
      <c r="AD414" s="13">
        <f t="shared" si="82"/>
        <v>1</v>
      </c>
      <c r="AE414" s="13" t="e">
        <f>IF(AND(VLOOKUP($T414,#REF!,2,0)=0,S414=""),"“错误请确认”",IF(VLOOKUP($T414,#REF!,2,0)=0,S414,VLOOKUP($T414,#REF!,2,0)))</f>
        <v>#REF!</v>
      </c>
      <c r="AF414" s="13" t="s">
        <v>1951</v>
      </c>
      <c r="AG414" s="13" t="e">
        <f>IF(VLOOKUP(T414,#REF!,29,0)=0,VLOOKUP(T414,#REF!,23,0)&amp;RIGHT(S414,2),VLOOKUP(T414,#REF!,23,0)&amp;VLOOKUP(T414,#REF!,29,0))</f>
        <v>#REF!</v>
      </c>
      <c r="AH414" s="13" t="s">
        <v>1952</v>
      </c>
      <c r="AI414" s="13" t="e">
        <f t="shared" si="83"/>
        <v>#REF!</v>
      </c>
    </row>
    <row r="415" ht="15" customHeight="1" spans="1:35">
      <c r="A415" s="21">
        <f t="shared" si="75"/>
        <v>414</v>
      </c>
      <c r="B415" s="22" t="s">
        <v>1953</v>
      </c>
      <c r="C415" s="22" t="s">
        <v>35</v>
      </c>
      <c r="D415" s="22" t="s">
        <v>36</v>
      </c>
      <c r="E415" s="22" t="s">
        <v>1954</v>
      </c>
      <c r="F415" s="22" t="s">
        <v>1953</v>
      </c>
      <c r="G415" s="22" t="s">
        <v>1953</v>
      </c>
      <c r="H415" s="22" t="s">
        <v>1953</v>
      </c>
      <c r="I415" s="22" t="s">
        <v>1953</v>
      </c>
      <c r="J415" s="22" t="s">
        <v>1953</v>
      </c>
      <c r="K415" s="22" t="s">
        <v>1561</v>
      </c>
      <c r="L415" s="22" t="s">
        <v>1955</v>
      </c>
      <c r="M415" s="22" t="s">
        <v>91</v>
      </c>
      <c r="N415" s="22" t="e">
        <f>INDEX(#REF!,MATCH($K415,#REF!,0))</f>
        <v>#REF!</v>
      </c>
      <c r="O415" s="21"/>
      <c r="P415" s="25" t="str">
        <f t="shared" si="76"/>
        <v>小学数学第5考场</v>
      </c>
      <c r="Q415" s="21"/>
      <c r="R415" s="21">
        <v>136</v>
      </c>
      <c r="S415" s="21" t="s">
        <v>150</v>
      </c>
      <c r="T415" s="32" t="str">
        <f t="shared" si="77"/>
        <v>小学数学</v>
      </c>
      <c r="U415" s="32" t="str">
        <f>IFERROR(VLOOKUP(复审!T415,#REF!,2,FALSE),"无此科目")</f>
        <v>无此科目</v>
      </c>
      <c r="V415" s="21" t="str">
        <f t="shared" si="78"/>
        <v>无此科目136</v>
      </c>
      <c r="W415" s="21">
        <f t="shared" si="72"/>
        <v>136</v>
      </c>
      <c r="X415" s="21">
        <f t="shared" si="73"/>
        <v>1</v>
      </c>
      <c r="Y415" s="21">
        <f t="shared" si="79"/>
        <v>1</v>
      </c>
      <c r="Z41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15" s="13" t="str">
        <f t="shared" si="74"/>
        <v/>
      </c>
      <c r="AB415" s="13" t="str">
        <f t="shared" si="80"/>
        <v>Y</v>
      </c>
      <c r="AC415" s="13" t="str">
        <f t="shared" si="81"/>
        <v/>
      </c>
      <c r="AD415" s="13">
        <f t="shared" si="82"/>
        <v>1</v>
      </c>
      <c r="AE415" s="13" t="e">
        <f>IF(AND(VLOOKUP($T415,#REF!,2,0)=0,S415=""),"“错误请确认”",IF(VLOOKUP($T415,#REF!,2,0)=0,S415,VLOOKUP($T415,#REF!,2,0)))</f>
        <v>#REF!</v>
      </c>
      <c r="AF415" s="13" t="s">
        <v>1956</v>
      </c>
      <c r="AG415" s="13" t="e">
        <f>IF(VLOOKUP(T415,#REF!,29,0)=0,VLOOKUP(T415,#REF!,23,0)&amp;RIGHT(S415,2),VLOOKUP(T415,#REF!,23,0)&amp;VLOOKUP(T415,#REF!,29,0))</f>
        <v>#REF!</v>
      </c>
      <c r="AH415" s="13" t="s">
        <v>61</v>
      </c>
      <c r="AI415" s="13" t="e">
        <f t="shared" si="83"/>
        <v>#REF!</v>
      </c>
    </row>
    <row r="416" ht="15" customHeight="1" spans="1:35">
      <c r="A416" s="21">
        <f t="shared" si="75"/>
        <v>415</v>
      </c>
      <c r="B416" s="22" t="s">
        <v>1957</v>
      </c>
      <c r="C416" s="22" t="s">
        <v>45</v>
      </c>
      <c r="D416" s="22" t="s">
        <v>36</v>
      </c>
      <c r="E416" s="22" t="s">
        <v>1958</v>
      </c>
      <c r="F416" s="22" t="s">
        <v>1957</v>
      </c>
      <c r="G416" s="22" t="s">
        <v>1957</v>
      </c>
      <c r="H416" s="22" t="s">
        <v>1957</v>
      </c>
      <c r="I416" s="22" t="s">
        <v>1957</v>
      </c>
      <c r="J416" s="22" t="s">
        <v>1957</v>
      </c>
      <c r="K416" s="22" t="s">
        <v>1561</v>
      </c>
      <c r="L416" s="22" t="s">
        <v>1959</v>
      </c>
      <c r="M416" s="22" t="s">
        <v>1959</v>
      </c>
      <c r="N416" s="22" t="e">
        <f>INDEX(#REF!,MATCH($K416,#REF!,0))</f>
        <v>#REF!</v>
      </c>
      <c r="O416" s="21"/>
      <c r="P416" s="25" t="str">
        <f t="shared" si="76"/>
        <v>小学数学第6考场</v>
      </c>
      <c r="Q416" s="21"/>
      <c r="R416" s="21">
        <v>168</v>
      </c>
      <c r="S416" s="21" t="s">
        <v>126</v>
      </c>
      <c r="T416" s="32" t="str">
        <f t="shared" si="77"/>
        <v>小学数学</v>
      </c>
      <c r="U416" s="32" t="str">
        <f>IFERROR(VLOOKUP(复审!T416,#REF!,2,FALSE),"无此科目")</f>
        <v>无此科目</v>
      </c>
      <c r="V416" s="21" t="str">
        <f t="shared" si="78"/>
        <v>无此科目168</v>
      </c>
      <c r="W416" s="21">
        <f t="shared" si="72"/>
        <v>168</v>
      </c>
      <c r="X416" s="21">
        <f t="shared" si="73"/>
        <v>1</v>
      </c>
      <c r="Y416" s="21">
        <f t="shared" si="79"/>
        <v>1</v>
      </c>
      <c r="Z41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16" s="13" t="str">
        <f t="shared" si="74"/>
        <v/>
      </c>
      <c r="AB416" s="13" t="str">
        <f t="shared" si="80"/>
        <v>Y</v>
      </c>
      <c r="AC416" s="13" t="str">
        <f t="shared" si="81"/>
        <v/>
      </c>
      <c r="AD416" s="13">
        <f t="shared" si="82"/>
        <v>1</v>
      </c>
      <c r="AE416" s="13" t="e">
        <f>IF(AND(VLOOKUP($T416,#REF!,2,0)=0,S416=""),"“错误请确认”",IF(VLOOKUP($T416,#REF!,2,0)=0,S416,VLOOKUP($T416,#REF!,2,0)))</f>
        <v>#REF!</v>
      </c>
      <c r="AF416" s="13" t="s">
        <v>1960</v>
      </c>
      <c r="AG416" s="13" t="e">
        <f>IF(VLOOKUP(T416,#REF!,29,0)=0,VLOOKUP(T416,#REF!,23,0)&amp;RIGHT(S416,2),VLOOKUP(T416,#REF!,23,0)&amp;VLOOKUP(T416,#REF!,29,0))</f>
        <v>#REF!</v>
      </c>
      <c r="AH416" s="13" t="s">
        <v>1561</v>
      </c>
      <c r="AI416" s="13" t="e">
        <f t="shared" si="83"/>
        <v>#REF!</v>
      </c>
    </row>
    <row r="417" ht="15" customHeight="1" spans="1:35">
      <c r="A417" s="21">
        <f t="shared" si="75"/>
        <v>416</v>
      </c>
      <c r="B417" s="22" t="s">
        <v>1961</v>
      </c>
      <c r="C417" s="22" t="s">
        <v>45</v>
      </c>
      <c r="D417" s="22" t="s">
        <v>36</v>
      </c>
      <c r="E417" s="22" t="s">
        <v>1962</v>
      </c>
      <c r="F417" s="22" t="s">
        <v>1961</v>
      </c>
      <c r="G417" s="22" t="s">
        <v>1961</v>
      </c>
      <c r="H417" s="22" t="s">
        <v>1961</v>
      </c>
      <c r="I417" s="22" t="s">
        <v>1961</v>
      </c>
      <c r="J417" s="22" t="s">
        <v>1961</v>
      </c>
      <c r="K417" s="22" t="s">
        <v>1561</v>
      </c>
      <c r="L417" s="22" t="s">
        <v>1963</v>
      </c>
      <c r="M417" s="22" t="s">
        <v>1963</v>
      </c>
      <c r="N417" s="22" t="e">
        <f>INDEX(#REF!,MATCH($K417,#REF!,0))</f>
        <v>#REF!</v>
      </c>
      <c r="O417" s="21"/>
      <c r="P417" s="25" t="str">
        <f t="shared" si="76"/>
        <v>小学数学第6考场</v>
      </c>
      <c r="Q417" s="21"/>
      <c r="R417" s="21">
        <v>164</v>
      </c>
      <c r="S417" s="21" t="s">
        <v>181</v>
      </c>
      <c r="T417" s="32" t="str">
        <f t="shared" si="77"/>
        <v>小学数学</v>
      </c>
      <c r="U417" s="32" t="str">
        <f>IFERROR(VLOOKUP(复审!T417,#REF!,2,FALSE),"无此科目")</f>
        <v>无此科目</v>
      </c>
      <c r="V417" s="21" t="str">
        <f t="shared" si="78"/>
        <v>无此科目164</v>
      </c>
      <c r="W417" s="21">
        <f t="shared" si="72"/>
        <v>164</v>
      </c>
      <c r="X417" s="21">
        <f t="shared" si="73"/>
        <v>1</v>
      </c>
      <c r="Y417" s="21">
        <f t="shared" si="79"/>
        <v>1</v>
      </c>
      <c r="Z41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17" s="13" t="str">
        <f t="shared" si="74"/>
        <v/>
      </c>
      <c r="AB417" s="13" t="str">
        <f t="shared" si="80"/>
        <v>Y</v>
      </c>
      <c r="AC417" s="13" t="str">
        <f t="shared" si="81"/>
        <v/>
      </c>
      <c r="AD417" s="13">
        <f t="shared" si="82"/>
        <v>1</v>
      </c>
      <c r="AE417" s="13" t="e">
        <f>IF(AND(VLOOKUP($T417,#REF!,2,0)=0,S417=""),"“错误请确认”",IF(VLOOKUP($T417,#REF!,2,0)=0,S417,VLOOKUP($T417,#REF!,2,0)))</f>
        <v>#REF!</v>
      </c>
      <c r="AF417" s="13" t="s">
        <v>1964</v>
      </c>
      <c r="AG417" s="13" t="e">
        <f>IF(VLOOKUP(T417,#REF!,29,0)=0,VLOOKUP(T417,#REF!,23,0)&amp;RIGHT(S417,2),VLOOKUP(T417,#REF!,23,0)&amp;VLOOKUP(T417,#REF!,29,0))</f>
        <v>#REF!</v>
      </c>
      <c r="AH417" s="13" t="s">
        <v>124</v>
      </c>
      <c r="AI417" s="13" t="e">
        <f t="shared" si="83"/>
        <v>#REF!</v>
      </c>
    </row>
    <row r="418" ht="15" customHeight="1" spans="1:35">
      <c r="A418" s="21">
        <f t="shared" si="75"/>
        <v>417</v>
      </c>
      <c r="B418" s="22" t="s">
        <v>1965</v>
      </c>
      <c r="C418" s="22" t="s">
        <v>35</v>
      </c>
      <c r="D418" s="22" t="s">
        <v>36</v>
      </c>
      <c r="E418" s="22" t="s">
        <v>1966</v>
      </c>
      <c r="F418" s="22" t="s">
        <v>1965</v>
      </c>
      <c r="G418" s="22" t="s">
        <v>1965</v>
      </c>
      <c r="H418" s="22" t="s">
        <v>1965</v>
      </c>
      <c r="I418" s="22" t="s">
        <v>1965</v>
      </c>
      <c r="J418" s="22" t="s">
        <v>1965</v>
      </c>
      <c r="K418" s="22" t="s">
        <v>1561</v>
      </c>
      <c r="L418" s="22" t="s">
        <v>1967</v>
      </c>
      <c r="M418" s="22" t="s">
        <v>1968</v>
      </c>
      <c r="N418" s="22" t="e">
        <f>INDEX(#REF!,MATCH($K418,#REF!,0))</f>
        <v>#REF!</v>
      </c>
      <c r="O418" s="21"/>
      <c r="P418" s="25" t="str">
        <f t="shared" si="76"/>
        <v/>
      </c>
      <c r="Q418" s="21"/>
      <c r="R418" s="21"/>
      <c r="S418" s="21"/>
      <c r="T418" s="32" t="str">
        <f t="shared" si="77"/>
        <v>小学数学</v>
      </c>
      <c r="U418" s="32" t="str">
        <f>IFERROR(VLOOKUP(复审!T418,#REF!,2,FALSE),"无此科目")</f>
        <v>无此科目</v>
      </c>
      <c r="V418" s="21" t="str">
        <f t="shared" si="78"/>
        <v/>
      </c>
      <c r="W418" s="21">
        <f t="shared" si="72"/>
        <v>0</v>
      </c>
      <c r="X418" s="21">
        <f t="shared" si="73"/>
        <v>1</v>
      </c>
      <c r="Y418" s="21" t="str">
        <f t="shared" si="79"/>
        <v/>
      </c>
      <c r="Z41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18" s="13" t="str">
        <f t="shared" si="74"/>
        <v/>
      </c>
      <c r="AB418" s="13" t="str">
        <f t="shared" si="80"/>
        <v>N</v>
      </c>
      <c r="AC418" s="13">
        <f t="shared" si="81"/>
        <v>250</v>
      </c>
      <c r="AD418" s="13" t="str">
        <f t="shared" si="82"/>
        <v/>
      </c>
      <c r="AE418" s="13" t="e">
        <f>IF(AND(VLOOKUP($T418,#REF!,2,0)=0,S418=""),"“错误请确认”",IF(VLOOKUP($T418,#REF!,2,0)=0,S418,VLOOKUP($T418,#REF!,2,0)))</f>
        <v>#REF!</v>
      </c>
      <c r="AF418" s="13" t="s">
        <v>1969</v>
      </c>
      <c r="AG418" s="13" t="e">
        <f>IF(VLOOKUP(T418,#REF!,29,0)=0,VLOOKUP(T418,#REF!,23,0)&amp;RIGHT(S418,2),VLOOKUP(T418,#REF!,23,0)&amp;VLOOKUP(T418,#REF!,29,0))</f>
        <v>#REF!</v>
      </c>
      <c r="AH418" s="13" t="s">
        <v>50</v>
      </c>
      <c r="AI418" s="13" t="e">
        <f t="shared" si="83"/>
        <v>#REF!</v>
      </c>
    </row>
    <row r="419" ht="15" customHeight="1" spans="1:35">
      <c r="A419" s="21">
        <f t="shared" si="75"/>
        <v>418</v>
      </c>
      <c r="B419" s="22" t="s">
        <v>1970</v>
      </c>
      <c r="C419" s="22" t="s">
        <v>45</v>
      </c>
      <c r="D419" s="22" t="s">
        <v>36</v>
      </c>
      <c r="E419" s="22" t="s">
        <v>1971</v>
      </c>
      <c r="F419" s="22" t="s">
        <v>1970</v>
      </c>
      <c r="G419" s="22" t="s">
        <v>1970</v>
      </c>
      <c r="H419" s="22" t="s">
        <v>1970</v>
      </c>
      <c r="I419" s="22" t="s">
        <v>1970</v>
      </c>
      <c r="J419" s="22" t="s">
        <v>1970</v>
      </c>
      <c r="K419" s="22" t="s">
        <v>1561</v>
      </c>
      <c r="L419" s="22" t="s">
        <v>1972</v>
      </c>
      <c r="M419" s="22" t="s">
        <v>1973</v>
      </c>
      <c r="N419" s="22" t="e">
        <f>INDEX(#REF!,MATCH($K419,#REF!,0))</f>
        <v>#REF!</v>
      </c>
      <c r="O419" s="21"/>
      <c r="P419" s="25" t="str">
        <f t="shared" si="76"/>
        <v/>
      </c>
      <c r="Q419" s="21"/>
      <c r="R419" s="21"/>
      <c r="S419" s="21"/>
      <c r="T419" s="32" t="str">
        <f t="shared" si="77"/>
        <v>小学数学</v>
      </c>
      <c r="U419" s="32" t="str">
        <f>IFERROR(VLOOKUP(复审!T419,#REF!,2,FALSE),"无此科目")</f>
        <v>无此科目</v>
      </c>
      <c r="V419" s="21" t="str">
        <f t="shared" si="78"/>
        <v/>
      </c>
      <c r="W419" s="21">
        <f t="shared" si="72"/>
        <v>0</v>
      </c>
      <c r="X419" s="21">
        <f t="shared" si="73"/>
        <v>1</v>
      </c>
      <c r="Y419" s="21" t="str">
        <f t="shared" si="79"/>
        <v/>
      </c>
      <c r="Z41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19" s="13" t="str">
        <f t="shared" si="74"/>
        <v/>
      </c>
      <c r="AB419" s="13" t="str">
        <f t="shared" si="80"/>
        <v>N</v>
      </c>
      <c r="AC419" s="13">
        <f t="shared" si="81"/>
        <v>251</v>
      </c>
      <c r="AD419" s="13" t="str">
        <f t="shared" si="82"/>
        <v/>
      </c>
      <c r="AE419" s="13" t="e">
        <f>IF(AND(VLOOKUP($T419,#REF!,2,0)=0,S419=""),"“错误请确认”",IF(VLOOKUP($T419,#REF!,2,0)=0,S419,VLOOKUP($T419,#REF!,2,0)))</f>
        <v>#REF!</v>
      </c>
      <c r="AF419" s="13" t="s">
        <v>1974</v>
      </c>
      <c r="AG419" s="13" t="e">
        <f>IF(VLOOKUP(T419,#REF!,29,0)=0,VLOOKUP(T419,#REF!,23,0)&amp;RIGHT(S419,2),VLOOKUP(T419,#REF!,23,0)&amp;VLOOKUP(T419,#REF!,29,0))</f>
        <v>#REF!</v>
      </c>
      <c r="AH419" s="13" t="s">
        <v>50</v>
      </c>
      <c r="AI419" s="13" t="e">
        <f t="shared" si="83"/>
        <v>#REF!</v>
      </c>
    </row>
    <row r="420" ht="15" customHeight="1" spans="1:35">
      <c r="A420" s="21">
        <f t="shared" si="75"/>
        <v>419</v>
      </c>
      <c r="B420" s="22" t="s">
        <v>1975</v>
      </c>
      <c r="C420" s="22" t="s">
        <v>45</v>
      </c>
      <c r="D420" s="22" t="s">
        <v>36</v>
      </c>
      <c r="E420" s="22" t="s">
        <v>1976</v>
      </c>
      <c r="F420" s="22" t="s">
        <v>1975</v>
      </c>
      <c r="G420" s="22" t="s">
        <v>1975</v>
      </c>
      <c r="H420" s="22" t="s">
        <v>1975</v>
      </c>
      <c r="I420" s="22" t="s">
        <v>1975</v>
      </c>
      <c r="J420" s="22" t="s">
        <v>1975</v>
      </c>
      <c r="K420" s="22" t="s">
        <v>1561</v>
      </c>
      <c r="L420" s="22" t="s">
        <v>1977</v>
      </c>
      <c r="M420" s="22" t="s">
        <v>1978</v>
      </c>
      <c r="N420" s="22" t="e">
        <f>INDEX(#REF!,MATCH($K420,#REF!,0))</f>
        <v>#REF!</v>
      </c>
      <c r="O420" s="21"/>
      <c r="P420" s="25" t="str">
        <f t="shared" si="76"/>
        <v/>
      </c>
      <c r="Q420" s="21"/>
      <c r="R420" s="21"/>
      <c r="S420" s="21"/>
      <c r="T420" s="32" t="str">
        <f t="shared" si="77"/>
        <v>小学数学</v>
      </c>
      <c r="U420" s="32" t="str">
        <f>IFERROR(VLOOKUP(复审!T420,#REF!,2,FALSE),"无此科目")</f>
        <v>无此科目</v>
      </c>
      <c r="V420" s="21" t="str">
        <f t="shared" si="78"/>
        <v/>
      </c>
      <c r="W420" s="21">
        <f t="shared" si="72"/>
        <v>0</v>
      </c>
      <c r="X420" s="21">
        <f t="shared" si="73"/>
        <v>1</v>
      </c>
      <c r="Y420" s="21" t="str">
        <f t="shared" si="79"/>
        <v/>
      </c>
      <c r="Z42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20" s="13" t="str">
        <f t="shared" si="74"/>
        <v/>
      </c>
      <c r="AB420" s="13" t="str">
        <f t="shared" si="80"/>
        <v>N</v>
      </c>
      <c r="AC420" s="13">
        <f t="shared" si="81"/>
        <v>252</v>
      </c>
      <c r="AD420" s="13" t="str">
        <f t="shared" si="82"/>
        <v/>
      </c>
      <c r="AE420" s="13" t="e">
        <f>IF(AND(VLOOKUP($T420,#REF!,2,0)=0,S420=""),"“错误请确认”",IF(VLOOKUP($T420,#REF!,2,0)=0,S420,VLOOKUP($T420,#REF!,2,0)))</f>
        <v>#REF!</v>
      </c>
      <c r="AF420" s="13" t="s">
        <v>1979</v>
      </c>
      <c r="AG420" s="13" t="e">
        <f>IF(VLOOKUP(T420,#REF!,29,0)=0,VLOOKUP(T420,#REF!,23,0)&amp;RIGHT(S420,2),VLOOKUP(T420,#REF!,23,0)&amp;VLOOKUP(T420,#REF!,29,0))</f>
        <v>#REF!</v>
      </c>
      <c r="AH420" s="13" t="s">
        <v>50</v>
      </c>
      <c r="AI420" s="13" t="e">
        <f t="shared" si="83"/>
        <v>#REF!</v>
      </c>
    </row>
    <row r="421" ht="15" customHeight="1" spans="1:35">
      <c r="A421" s="21">
        <f t="shared" si="75"/>
        <v>420</v>
      </c>
      <c r="B421" s="22" t="s">
        <v>1980</v>
      </c>
      <c r="C421" s="22" t="s">
        <v>45</v>
      </c>
      <c r="D421" s="22" t="s">
        <v>36</v>
      </c>
      <c r="E421" s="22" t="s">
        <v>1981</v>
      </c>
      <c r="F421" s="22" t="s">
        <v>1980</v>
      </c>
      <c r="G421" s="22" t="s">
        <v>1980</v>
      </c>
      <c r="H421" s="22" t="s">
        <v>1980</v>
      </c>
      <c r="I421" s="22" t="s">
        <v>1980</v>
      </c>
      <c r="J421" s="22" t="s">
        <v>1980</v>
      </c>
      <c r="K421" s="22" t="s">
        <v>1561</v>
      </c>
      <c r="L421" s="22" t="s">
        <v>1982</v>
      </c>
      <c r="M421" s="22" t="s">
        <v>1982</v>
      </c>
      <c r="N421" s="22" t="e">
        <f>INDEX(#REF!,MATCH($K421,#REF!,0))</f>
        <v>#REF!</v>
      </c>
      <c r="O421" s="21"/>
      <c r="P421" s="25" t="str">
        <f t="shared" si="76"/>
        <v>小学数学第5考场</v>
      </c>
      <c r="Q421" s="21"/>
      <c r="R421" s="21">
        <v>124</v>
      </c>
      <c r="S421" s="21" t="s">
        <v>126</v>
      </c>
      <c r="T421" s="32" t="str">
        <f t="shared" si="77"/>
        <v>小学数学</v>
      </c>
      <c r="U421" s="32" t="str">
        <f>IFERROR(VLOOKUP(复审!T421,#REF!,2,FALSE),"无此科目")</f>
        <v>无此科目</v>
      </c>
      <c r="V421" s="21" t="str">
        <f t="shared" si="78"/>
        <v>无此科目124</v>
      </c>
      <c r="W421" s="21">
        <f t="shared" si="72"/>
        <v>124</v>
      </c>
      <c r="X421" s="21">
        <f t="shared" si="73"/>
        <v>1</v>
      </c>
      <c r="Y421" s="21">
        <f t="shared" si="79"/>
        <v>1</v>
      </c>
      <c r="Z42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21" s="13" t="str">
        <f t="shared" si="74"/>
        <v/>
      </c>
      <c r="AB421" s="13" t="str">
        <f t="shared" si="80"/>
        <v>Y</v>
      </c>
      <c r="AC421" s="13" t="str">
        <f t="shared" si="81"/>
        <v/>
      </c>
      <c r="AD421" s="13">
        <f t="shared" si="82"/>
        <v>1</v>
      </c>
      <c r="AE421" s="13" t="e">
        <f>IF(AND(VLOOKUP($T421,#REF!,2,0)=0,S421=""),"“错误请确认”",IF(VLOOKUP($T421,#REF!,2,0)=0,S421,VLOOKUP($T421,#REF!,2,0)))</f>
        <v>#REF!</v>
      </c>
      <c r="AF421" s="13" t="s">
        <v>1983</v>
      </c>
      <c r="AG421" s="13" t="e">
        <f>IF(VLOOKUP(T421,#REF!,29,0)=0,VLOOKUP(T421,#REF!,23,0)&amp;RIGHT(S421,2),VLOOKUP(T421,#REF!,23,0)&amp;VLOOKUP(T421,#REF!,29,0))</f>
        <v>#REF!</v>
      </c>
      <c r="AH421" s="13" t="s">
        <v>1561</v>
      </c>
      <c r="AI421" s="13" t="e">
        <f t="shared" si="83"/>
        <v>#REF!</v>
      </c>
    </row>
    <row r="422" ht="15" customHeight="1" spans="1:35">
      <c r="A422" s="21">
        <f t="shared" si="75"/>
        <v>421</v>
      </c>
      <c r="B422" s="22" t="s">
        <v>1984</v>
      </c>
      <c r="C422" s="22" t="s">
        <v>35</v>
      </c>
      <c r="D422" s="22" t="s">
        <v>36</v>
      </c>
      <c r="E422" s="22" t="s">
        <v>1985</v>
      </c>
      <c r="F422" s="22" t="s">
        <v>1984</v>
      </c>
      <c r="G422" s="22" t="s">
        <v>1984</v>
      </c>
      <c r="H422" s="22" t="s">
        <v>1984</v>
      </c>
      <c r="I422" s="22" t="s">
        <v>1984</v>
      </c>
      <c r="J422" s="22" t="s">
        <v>1984</v>
      </c>
      <c r="K422" s="22" t="s">
        <v>1561</v>
      </c>
      <c r="L422" s="22" t="s">
        <v>1986</v>
      </c>
      <c r="M422" s="22" t="s">
        <v>1987</v>
      </c>
      <c r="N422" s="22" t="e">
        <f>INDEX(#REF!,MATCH($K422,#REF!,0))</f>
        <v>#REF!</v>
      </c>
      <c r="O422" s="21"/>
      <c r="P422" s="25" t="str">
        <f t="shared" si="76"/>
        <v/>
      </c>
      <c r="Q422" s="21"/>
      <c r="R422" s="21"/>
      <c r="S422" s="21"/>
      <c r="T422" s="32" t="str">
        <f t="shared" si="77"/>
        <v>小学数学</v>
      </c>
      <c r="U422" s="32" t="str">
        <f>IFERROR(VLOOKUP(复审!T422,#REF!,2,FALSE),"无此科目")</f>
        <v>无此科目</v>
      </c>
      <c r="V422" s="21" t="str">
        <f t="shared" si="78"/>
        <v/>
      </c>
      <c r="W422" s="21">
        <f t="shared" si="72"/>
        <v>0</v>
      </c>
      <c r="X422" s="21">
        <f t="shared" si="73"/>
        <v>1</v>
      </c>
      <c r="Y422" s="21" t="str">
        <f t="shared" si="79"/>
        <v/>
      </c>
      <c r="Z42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22" s="13" t="str">
        <f t="shared" si="74"/>
        <v/>
      </c>
      <c r="AB422" s="13" t="str">
        <f t="shared" si="80"/>
        <v>N</v>
      </c>
      <c r="AC422" s="13">
        <f t="shared" si="81"/>
        <v>253</v>
      </c>
      <c r="AD422" s="13" t="str">
        <f t="shared" si="82"/>
        <v/>
      </c>
      <c r="AE422" s="13" t="e">
        <f>IF(AND(VLOOKUP($T422,#REF!,2,0)=0,S422=""),"“错误请确认”",IF(VLOOKUP($T422,#REF!,2,0)=0,S422,VLOOKUP($T422,#REF!,2,0)))</f>
        <v>#REF!</v>
      </c>
      <c r="AF422" s="13" t="s">
        <v>1988</v>
      </c>
      <c r="AG422" s="13" t="e">
        <f>IF(VLOOKUP(T422,#REF!,29,0)=0,VLOOKUP(T422,#REF!,23,0)&amp;RIGHT(S422,2),VLOOKUP(T422,#REF!,23,0)&amp;VLOOKUP(T422,#REF!,29,0))</f>
        <v>#REF!</v>
      </c>
      <c r="AH422" s="13" t="s">
        <v>50</v>
      </c>
      <c r="AI422" s="13" t="e">
        <f t="shared" si="83"/>
        <v>#REF!</v>
      </c>
    </row>
    <row r="423" ht="15" customHeight="1" spans="1:35">
      <c r="A423" s="21">
        <f t="shared" si="75"/>
        <v>422</v>
      </c>
      <c r="B423" s="22" t="s">
        <v>1989</v>
      </c>
      <c r="C423" s="22" t="s">
        <v>45</v>
      </c>
      <c r="D423" s="22" t="s">
        <v>36</v>
      </c>
      <c r="E423" s="22" t="s">
        <v>1990</v>
      </c>
      <c r="F423" s="22" t="s">
        <v>1989</v>
      </c>
      <c r="G423" s="22" t="s">
        <v>1989</v>
      </c>
      <c r="H423" s="22" t="s">
        <v>1989</v>
      </c>
      <c r="I423" s="22" t="s">
        <v>1989</v>
      </c>
      <c r="J423" s="22" t="s">
        <v>1989</v>
      </c>
      <c r="K423" s="22" t="s">
        <v>1561</v>
      </c>
      <c r="L423" s="22" t="s">
        <v>1991</v>
      </c>
      <c r="M423" s="22" t="s">
        <v>1992</v>
      </c>
      <c r="N423" s="22" t="e">
        <f>INDEX(#REF!,MATCH($K423,#REF!,0))</f>
        <v>#REF!</v>
      </c>
      <c r="O423" s="21"/>
      <c r="P423" s="25" t="str">
        <f t="shared" si="76"/>
        <v>小学数学第13考场</v>
      </c>
      <c r="Q423" s="21"/>
      <c r="R423" s="21">
        <v>389</v>
      </c>
      <c r="S423" s="21" t="s">
        <v>200</v>
      </c>
      <c r="T423" s="32" t="str">
        <f t="shared" si="77"/>
        <v>小学数学</v>
      </c>
      <c r="U423" s="32" t="str">
        <f>IFERROR(VLOOKUP(复审!T423,#REF!,2,FALSE),"无此科目")</f>
        <v>无此科目</v>
      </c>
      <c r="V423" s="21" t="str">
        <f t="shared" si="78"/>
        <v>无此科目389</v>
      </c>
      <c r="W423" s="21">
        <f t="shared" si="72"/>
        <v>389</v>
      </c>
      <c r="X423" s="21">
        <f t="shared" si="73"/>
        <v>1</v>
      </c>
      <c r="Y423" s="21">
        <f t="shared" si="79"/>
        <v>1</v>
      </c>
      <c r="Z42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23" s="13" t="str">
        <f t="shared" si="74"/>
        <v/>
      </c>
      <c r="AB423" s="13" t="str">
        <f t="shared" si="80"/>
        <v>Y</v>
      </c>
      <c r="AC423" s="13" t="str">
        <f t="shared" si="81"/>
        <v/>
      </c>
      <c r="AD423" s="13">
        <f t="shared" si="82"/>
        <v>1</v>
      </c>
      <c r="AE423" s="13" t="e">
        <f>IF(AND(VLOOKUP($T423,#REF!,2,0)=0,S423=""),"“错误请确认”",IF(VLOOKUP($T423,#REF!,2,0)=0,S423,VLOOKUP($T423,#REF!,2,0)))</f>
        <v>#REF!</v>
      </c>
      <c r="AF423" s="13" t="s">
        <v>1993</v>
      </c>
      <c r="AG423" s="13" t="e">
        <f>IF(VLOOKUP(T423,#REF!,29,0)=0,VLOOKUP(T423,#REF!,23,0)&amp;RIGHT(S423,2),VLOOKUP(T423,#REF!,23,0)&amp;VLOOKUP(T423,#REF!,29,0))</f>
        <v>#REF!</v>
      </c>
      <c r="AH423" s="13" t="s">
        <v>1994</v>
      </c>
      <c r="AI423" s="13" t="e">
        <f t="shared" si="83"/>
        <v>#REF!</v>
      </c>
    </row>
    <row r="424" ht="15" customHeight="1" spans="1:35">
      <c r="A424" s="21">
        <f t="shared" si="75"/>
        <v>423</v>
      </c>
      <c r="B424" s="22" t="s">
        <v>1995</v>
      </c>
      <c r="C424" s="22" t="s">
        <v>45</v>
      </c>
      <c r="D424" s="22" t="s">
        <v>36</v>
      </c>
      <c r="E424" s="22" t="s">
        <v>1996</v>
      </c>
      <c r="F424" s="22" t="s">
        <v>1995</v>
      </c>
      <c r="G424" s="22" t="s">
        <v>1995</v>
      </c>
      <c r="H424" s="22" t="s">
        <v>1995</v>
      </c>
      <c r="I424" s="22" t="s">
        <v>1995</v>
      </c>
      <c r="J424" s="22" t="s">
        <v>1995</v>
      </c>
      <c r="K424" s="22" t="s">
        <v>1561</v>
      </c>
      <c r="L424" s="22" t="s">
        <v>1997</v>
      </c>
      <c r="M424" s="22" t="s">
        <v>1998</v>
      </c>
      <c r="N424" s="22" t="e">
        <f>INDEX(#REF!,MATCH($K424,#REF!,0))</f>
        <v>#REF!</v>
      </c>
      <c r="O424" s="21"/>
      <c r="P424" s="25" t="str">
        <f t="shared" si="76"/>
        <v>小学数学第14考场</v>
      </c>
      <c r="Q424" s="21"/>
      <c r="R424" s="21">
        <v>395</v>
      </c>
      <c r="S424" s="21" t="s">
        <v>175</v>
      </c>
      <c r="T424" s="32" t="str">
        <f t="shared" si="77"/>
        <v>小学数学</v>
      </c>
      <c r="U424" s="32" t="str">
        <f>IFERROR(VLOOKUP(复审!T424,#REF!,2,FALSE),"无此科目")</f>
        <v>无此科目</v>
      </c>
      <c r="V424" s="21" t="str">
        <f t="shared" si="78"/>
        <v>无此科目395</v>
      </c>
      <c r="W424" s="21">
        <f t="shared" si="72"/>
        <v>395</v>
      </c>
      <c r="X424" s="21">
        <f t="shared" si="73"/>
        <v>1</v>
      </c>
      <c r="Y424" s="21">
        <f t="shared" si="79"/>
        <v>1</v>
      </c>
      <c r="Z42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24" s="13" t="str">
        <f t="shared" si="74"/>
        <v/>
      </c>
      <c r="AB424" s="13" t="str">
        <f t="shared" si="80"/>
        <v>Y</v>
      </c>
      <c r="AC424" s="13" t="str">
        <f t="shared" si="81"/>
        <v/>
      </c>
      <c r="AD424" s="13">
        <f t="shared" si="82"/>
        <v>1</v>
      </c>
      <c r="AE424" s="13" t="e">
        <f>IF(AND(VLOOKUP($T424,#REF!,2,0)=0,S424=""),"“错误请确认”",IF(VLOOKUP($T424,#REF!,2,0)=0,S424,VLOOKUP($T424,#REF!,2,0)))</f>
        <v>#REF!</v>
      </c>
      <c r="AF424" s="13" t="s">
        <v>1999</v>
      </c>
      <c r="AG424" s="13" t="e">
        <f>IF(VLOOKUP(T424,#REF!,29,0)=0,VLOOKUP(T424,#REF!,23,0)&amp;RIGHT(S424,2),VLOOKUP(T424,#REF!,23,0)&amp;VLOOKUP(T424,#REF!,29,0))</f>
        <v>#REF!</v>
      </c>
      <c r="AH424" s="13" t="s">
        <v>1561</v>
      </c>
      <c r="AI424" s="13" t="e">
        <f t="shared" si="83"/>
        <v>#REF!</v>
      </c>
    </row>
    <row r="425" ht="15" customHeight="1" spans="1:35">
      <c r="A425" s="21">
        <f t="shared" si="75"/>
        <v>424</v>
      </c>
      <c r="B425" s="22" t="s">
        <v>2000</v>
      </c>
      <c r="C425" s="22" t="s">
        <v>45</v>
      </c>
      <c r="D425" s="22" t="s">
        <v>36</v>
      </c>
      <c r="E425" s="22" t="s">
        <v>2001</v>
      </c>
      <c r="F425" s="22" t="s">
        <v>2000</v>
      </c>
      <c r="G425" s="22" t="s">
        <v>2000</v>
      </c>
      <c r="H425" s="22" t="s">
        <v>2000</v>
      </c>
      <c r="I425" s="22" t="s">
        <v>2000</v>
      </c>
      <c r="J425" s="22" t="s">
        <v>2000</v>
      </c>
      <c r="K425" s="22" t="s">
        <v>1561</v>
      </c>
      <c r="L425" s="22" t="s">
        <v>2002</v>
      </c>
      <c r="M425" s="22" t="s">
        <v>2002</v>
      </c>
      <c r="N425" s="22" t="e">
        <f>INDEX(#REF!,MATCH($K425,#REF!,0))</f>
        <v>#REF!</v>
      </c>
      <c r="O425" s="21"/>
      <c r="P425" s="25" t="str">
        <f t="shared" si="76"/>
        <v>小学数学第3考场</v>
      </c>
      <c r="Q425" s="21"/>
      <c r="R425" s="21">
        <v>88</v>
      </c>
      <c r="S425" s="21" t="s">
        <v>181</v>
      </c>
      <c r="T425" s="32" t="str">
        <f t="shared" si="77"/>
        <v>小学数学</v>
      </c>
      <c r="U425" s="32" t="str">
        <f>IFERROR(VLOOKUP(复审!T425,#REF!,2,FALSE),"无此科目")</f>
        <v>无此科目</v>
      </c>
      <c r="V425" s="21" t="str">
        <f t="shared" si="78"/>
        <v>无此科目088</v>
      </c>
      <c r="W425" s="21">
        <f t="shared" si="72"/>
        <v>88</v>
      </c>
      <c r="X425" s="21">
        <f t="shared" si="73"/>
        <v>1</v>
      </c>
      <c r="Y425" s="21">
        <f t="shared" si="79"/>
        <v>1</v>
      </c>
      <c r="Z42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25" s="13" t="str">
        <f t="shared" si="74"/>
        <v/>
      </c>
      <c r="AB425" s="13" t="str">
        <f t="shared" si="80"/>
        <v>Y</v>
      </c>
      <c r="AC425" s="13" t="str">
        <f t="shared" si="81"/>
        <v/>
      </c>
      <c r="AD425" s="13">
        <f t="shared" si="82"/>
        <v>1</v>
      </c>
      <c r="AE425" s="13" t="e">
        <f>IF(AND(VLOOKUP($T425,#REF!,2,0)=0,S425=""),"“错误请确认”",IF(VLOOKUP($T425,#REF!,2,0)=0,S425,VLOOKUP($T425,#REF!,2,0)))</f>
        <v>#REF!</v>
      </c>
      <c r="AF425" s="13" t="s">
        <v>2003</v>
      </c>
      <c r="AG425" s="13" t="e">
        <f>IF(VLOOKUP(T425,#REF!,29,0)=0,VLOOKUP(T425,#REF!,23,0)&amp;RIGHT(S425,2),VLOOKUP(T425,#REF!,23,0)&amp;VLOOKUP(T425,#REF!,29,0))</f>
        <v>#REF!</v>
      </c>
      <c r="AH425" s="13" t="s">
        <v>1647</v>
      </c>
      <c r="AI425" s="13" t="e">
        <f t="shared" si="83"/>
        <v>#REF!</v>
      </c>
    </row>
    <row r="426" ht="15" customHeight="1" spans="1:35">
      <c r="A426" s="21">
        <f t="shared" si="75"/>
        <v>425</v>
      </c>
      <c r="B426" s="22" t="s">
        <v>2004</v>
      </c>
      <c r="C426" s="22" t="s">
        <v>45</v>
      </c>
      <c r="D426" s="22" t="s">
        <v>36</v>
      </c>
      <c r="E426" s="22" t="s">
        <v>2005</v>
      </c>
      <c r="F426" s="22" t="s">
        <v>2004</v>
      </c>
      <c r="G426" s="22" t="s">
        <v>2004</v>
      </c>
      <c r="H426" s="22" t="s">
        <v>2004</v>
      </c>
      <c r="I426" s="22" t="s">
        <v>2004</v>
      </c>
      <c r="J426" s="22" t="s">
        <v>2004</v>
      </c>
      <c r="K426" s="22" t="s">
        <v>1561</v>
      </c>
      <c r="L426" s="22" t="s">
        <v>2006</v>
      </c>
      <c r="M426" s="22" t="s">
        <v>2007</v>
      </c>
      <c r="N426" s="22" t="e">
        <f>INDEX(#REF!,MATCH($K426,#REF!,0))</f>
        <v>#REF!</v>
      </c>
      <c r="O426" s="21"/>
      <c r="P426" s="25" t="str">
        <f t="shared" si="76"/>
        <v/>
      </c>
      <c r="Q426" s="21"/>
      <c r="R426" s="21"/>
      <c r="S426" s="21"/>
      <c r="T426" s="32" t="str">
        <f t="shared" si="77"/>
        <v>小学数学</v>
      </c>
      <c r="U426" s="32" t="str">
        <f>IFERROR(VLOOKUP(复审!T426,#REF!,2,FALSE),"无此科目")</f>
        <v>无此科目</v>
      </c>
      <c r="V426" s="21" t="str">
        <f t="shared" si="78"/>
        <v/>
      </c>
      <c r="W426" s="21">
        <f t="shared" si="72"/>
        <v>0</v>
      </c>
      <c r="X426" s="21">
        <f t="shared" si="73"/>
        <v>1</v>
      </c>
      <c r="Y426" s="21" t="str">
        <f t="shared" si="79"/>
        <v/>
      </c>
      <c r="Z42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26" s="13" t="str">
        <f t="shared" si="74"/>
        <v/>
      </c>
      <c r="AB426" s="13" t="str">
        <f t="shared" si="80"/>
        <v>N</v>
      </c>
      <c r="AC426" s="13">
        <f t="shared" si="81"/>
        <v>254</v>
      </c>
      <c r="AD426" s="13" t="str">
        <f t="shared" si="82"/>
        <v/>
      </c>
      <c r="AE426" s="13" t="e">
        <f>IF(AND(VLOOKUP($T426,#REF!,2,0)=0,S426=""),"“错误请确认”",IF(VLOOKUP($T426,#REF!,2,0)=0,S426,VLOOKUP($T426,#REF!,2,0)))</f>
        <v>#REF!</v>
      </c>
      <c r="AF426" s="13" t="s">
        <v>2008</v>
      </c>
      <c r="AG426" s="13" t="e">
        <f>IF(VLOOKUP(T426,#REF!,29,0)=0,VLOOKUP(T426,#REF!,23,0)&amp;RIGHT(S426,2),VLOOKUP(T426,#REF!,23,0)&amp;VLOOKUP(T426,#REF!,29,0))</f>
        <v>#REF!</v>
      </c>
      <c r="AH426" s="13" t="s">
        <v>50</v>
      </c>
      <c r="AI426" s="13" t="e">
        <f t="shared" si="83"/>
        <v>#REF!</v>
      </c>
    </row>
    <row r="427" ht="15" customHeight="1" spans="1:35">
      <c r="A427" s="21">
        <f t="shared" si="75"/>
        <v>426</v>
      </c>
      <c r="B427" s="22" t="s">
        <v>2009</v>
      </c>
      <c r="C427" s="22" t="s">
        <v>35</v>
      </c>
      <c r="D427" s="22" t="s">
        <v>36</v>
      </c>
      <c r="E427" s="22" t="s">
        <v>2010</v>
      </c>
      <c r="F427" s="22" t="s">
        <v>2009</v>
      </c>
      <c r="G427" s="22" t="s">
        <v>2009</v>
      </c>
      <c r="H427" s="22" t="s">
        <v>2009</v>
      </c>
      <c r="I427" s="22" t="s">
        <v>2009</v>
      </c>
      <c r="J427" s="22" t="s">
        <v>2009</v>
      </c>
      <c r="K427" s="22" t="s">
        <v>1561</v>
      </c>
      <c r="L427" s="22" t="s">
        <v>2011</v>
      </c>
      <c r="M427" s="22" t="s">
        <v>2012</v>
      </c>
      <c r="N427" s="22" t="e">
        <f>INDEX(#REF!,MATCH($K427,#REF!,0))</f>
        <v>#REF!</v>
      </c>
      <c r="O427" s="21"/>
      <c r="P427" s="25" t="str">
        <f t="shared" si="76"/>
        <v>小学数学第5考场</v>
      </c>
      <c r="Q427" s="21"/>
      <c r="R427" s="21">
        <v>146</v>
      </c>
      <c r="S427" s="21" t="s">
        <v>126</v>
      </c>
      <c r="T427" s="32" t="str">
        <f t="shared" si="77"/>
        <v>小学数学</v>
      </c>
      <c r="U427" s="32" t="str">
        <f>IFERROR(VLOOKUP(复审!T427,#REF!,2,FALSE),"无此科目")</f>
        <v>无此科目</v>
      </c>
      <c r="V427" s="21" t="str">
        <f t="shared" si="78"/>
        <v>无此科目146</v>
      </c>
      <c r="W427" s="21">
        <f t="shared" si="72"/>
        <v>146</v>
      </c>
      <c r="X427" s="21">
        <f t="shared" si="73"/>
        <v>1</v>
      </c>
      <c r="Y427" s="21">
        <f t="shared" si="79"/>
        <v>1</v>
      </c>
      <c r="Z42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27" s="13" t="str">
        <f t="shared" si="74"/>
        <v/>
      </c>
      <c r="AB427" s="13" t="str">
        <f t="shared" si="80"/>
        <v>Y</v>
      </c>
      <c r="AC427" s="13" t="str">
        <f t="shared" si="81"/>
        <v/>
      </c>
      <c r="AD427" s="13">
        <f t="shared" si="82"/>
        <v>1</v>
      </c>
      <c r="AE427" s="13" t="e">
        <f>IF(AND(VLOOKUP($T427,#REF!,2,0)=0,S427=""),"“错误请确认”",IF(VLOOKUP($T427,#REF!,2,0)=0,S427,VLOOKUP($T427,#REF!,2,0)))</f>
        <v>#REF!</v>
      </c>
      <c r="AF427" s="13" t="s">
        <v>2013</v>
      </c>
      <c r="AG427" s="13" t="e">
        <f>IF(VLOOKUP(T427,#REF!,29,0)=0,VLOOKUP(T427,#REF!,23,0)&amp;RIGHT(S427,2),VLOOKUP(T427,#REF!,23,0)&amp;VLOOKUP(T427,#REF!,29,0))</f>
        <v>#REF!</v>
      </c>
      <c r="AH427" s="13" t="s">
        <v>61</v>
      </c>
      <c r="AI427" s="13" t="e">
        <f t="shared" si="83"/>
        <v>#REF!</v>
      </c>
    </row>
    <row r="428" ht="15" customHeight="1" spans="1:35">
      <c r="A428" s="21">
        <f t="shared" si="75"/>
        <v>427</v>
      </c>
      <c r="B428" s="22" t="s">
        <v>2014</v>
      </c>
      <c r="C428" s="22" t="s">
        <v>45</v>
      </c>
      <c r="D428" s="22" t="s">
        <v>36</v>
      </c>
      <c r="E428" s="22" t="s">
        <v>2015</v>
      </c>
      <c r="F428" s="22" t="s">
        <v>2014</v>
      </c>
      <c r="G428" s="22" t="s">
        <v>2014</v>
      </c>
      <c r="H428" s="22" t="s">
        <v>2014</v>
      </c>
      <c r="I428" s="22" t="s">
        <v>2014</v>
      </c>
      <c r="J428" s="22" t="s">
        <v>2014</v>
      </c>
      <c r="K428" s="22" t="s">
        <v>1561</v>
      </c>
      <c r="L428" s="22" t="s">
        <v>2016</v>
      </c>
      <c r="M428" s="22" t="s">
        <v>2017</v>
      </c>
      <c r="N428" s="22" t="e">
        <f>INDEX(#REF!,MATCH($K428,#REF!,0))</f>
        <v>#REF!</v>
      </c>
      <c r="O428" s="21"/>
      <c r="P428" s="25" t="str">
        <f t="shared" si="76"/>
        <v/>
      </c>
      <c r="Q428" s="21"/>
      <c r="R428" s="21"/>
      <c r="S428" s="21"/>
      <c r="T428" s="32" t="str">
        <f t="shared" si="77"/>
        <v>小学数学</v>
      </c>
      <c r="U428" s="32" t="str">
        <f>IFERROR(VLOOKUP(复审!T428,#REF!,2,FALSE),"无此科目")</f>
        <v>无此科目</v>
      </c>
      <c r="V428" s="21" t="str">
        <f t="shared" si="78"/>
        <v/>
      </c>
      <c r="W428" s="21">
        <f t="shared" si="72"/>
        <v>0</v>
      </c>
      <c r="X428" s="21">
        <f t="shared" si="73"/>
        <v>1</v>
      </c>
      <c r="Y428" s="21" t="str">
        <f t="shared" si="79"/>
        <v/>
      </c>
      <c r="Z42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28" s="13" t="str">
        <f t="shared" si="74"/>
        <v/>
      </c>
      <c r="AB428" s="13" t="str">
        <f t="shared" si="80"/>
        <v>N</v>
      </c>
      <c r="AC428" s="13">
        <f t="shared" si="81"/>
        <v>255</v>
      </c>
      <c r="AD428" s="13" t="str">
        <f t="shared" si="82"/>
        <v/>
      </c>
      <c r="AE428" s="13" t="e">
        <f>IF(AND(VLOOKUP($T428,#REF!,2,0)=0,S428=""),"“错误请确认”",IF(VLOOKUP($T428,#REF!,2,0)=0,S428,VLOOKUP($T428,#REF!,2,0)))</f>
        <v>#REF!</v>
      </c>
      <c r="AF428" s="13" t="s">
        <v>2018</v>
      </c>
      <c r="AG428" s="13" t="e">
        <f>IF(VLOOKUP(T428,#REF!,29,0)=0,VLOOKUP(T428,#REF!,23,0)&amp;RIGHT(S428,2),VLOOKUP(T428,#REF!,23,0)&amp;VLOOKUP(T428,#REF!,29,0))</f>
        <v>#REF!</v>
      </c>
      <c r="AH428" s="13" t="s">
        <v>50</v>
      </c>
      <c r="AI428" s="13" t="e">
        <f t="shared" si="83"/>
        <v>#REF!</v>
      </c>
    </row>
    <row r="429" ht="15" customHeight="1" spans="1:35">
      <c r="A429" s="21">
        <f t="shared" si="75"/>
        <v>428</v>
      </c>
      <c r="B429" s="22" t="s">
        <v>2019</v>
      </c>
      <c r="C429" s="22" t="s">
        <v>45</v>
      </c>
      <c r="D429" s="22" t="s">
        <v>36</v>
      </c>
      <c r="E429" s="22" t="s">
        <v>2020</v>
      </c>
      <c r="F429" s="22" t="s">
        <v>2019</v>
      </c>
      <c r="G429" s="22" t="s">
        <v>2019</v>
      </c>
      <c r="H429" s="22" t="s">
        <v>2019</v>
      </c>
      <c r="I429" s="22" t="s">
        <v>2019</v>
      </c>
      <c r="J429" s="22" t="s">
        <v>2019</v>
      </c>
      <c r="K429" s="22" t="s">
        <v>1561</v>
      </c>
      <c r="L429" s="22" t="s">
        <v>2021</v>
      </c>
      <c r="M429" s="22" t="s">
        <v>2021</v>
      </c>
      <c r="N429" s="22" t="e">
        <f>INDEX(#REF!,MATCH($K429,#REF!,0))</f>
        <v>#REF!</v>
      </c>
      <c r="O429" s="21"/>
      <c r="P429" s="25" t="str">
        <f t="shared" si="76"/>
        <v>小学数学第3考场</v>
      </c>
      <c r="Q429" s="21"/>
      <c r="R429" s="21">
        <v>63</v>
      </c>
      <c r="S429" s="21" t="s">
        <v>150</v>
      </c>
      <c r="T429" s="32" t="str">
        <f t="shared" si="77"/>
        <v>小学数学</v>
      </c>
      <c r="U429" s="32" t="str">
        <f>IFERROR(VLOOKUP(复审!T429,#REF!,2,FALSE),"无此科目")</f>
        <v>无此科目</v>
      </c>
      <c r="V429" s="21" t="str">
        <f t="shared" si="78"/>
        <v>无此科目063</v>
      </c>
      <c r="W429" s="21">
        <f t="shared" si="72"/>
        <v>63</v>
      </c>
      <c r="X429" s="21">
        <f t="shared" si="73"/>
        <v>1</v>
      </c>
      <c r="Y429" s="21">
        <f t="shared" si="79"/>
        <v>1</v>
      </c>
      <c r="Z42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29" s="13" t="str">
        <f t="shared" si="74"/>
        <v/>
      </c>
      <c r="AB429" s="13" t="str">
        <f t="shared" si="80"/>
        <v>Y</v>
      </c>
      <c r="AC429" s="13" t="str">
        <f t="shared" si="81"/>
        <v/>
      </c>
      <c r="AD429" s="13">
        <f t="shared" si="82"/>
        <v>1</v>
      </c>
      <c r="AE429" s="13" t="e">
        <f>IF(AND(VLOOKUP($T429,#REF!,2,0)=0,S429=""),"“错误请确认”",IF(VLOOKUP($T429,#REF!,2,0)=0,S429,VLOOKUP($T429,#REF!,2,0)))</f>
        <v>#REF!</v>
      </c>
      <c r="AF429" s="13" t="s">
        <v>2022</v>
      </c>
      <c r="AG429" s="13" t="e">
        <f>IF(VLOOKUP(T429,#REF!,29,0)=0,VLOOKUP(T429,#REF!,23,0)&amp;RIGHT(S429,2),VLOOKUP(T429,#REF!,23,0)&amp;VLOOKUP(T429,#REF!,29,0))</f>
        <v>#REF!</v>
      </c>
      <c r="AH429" s="13" t="s">
        <v>2023</v>
      </c>
      <c r="AI429" s="13" t="e">
        <f t="shared" si="83"/>
        <v>#REF!</v>
      </c>
    </row>
    <row r="430" ht="15" customHeight="1" spans="1:35">
      <c r="A430" s="21">
        <f t="shared" si="75"/>
        <v>429</v>
      </c>
      <c r="B430" s="22" t="s">
        <v>2024</v>
      </c>
      <c r="C430" s="22" t="s">
        <v>35</v>
      </c>
      <c r="D430" s="22" t="s">
        <v>36</v>
      </c>
      <c r="E430" s="22" t="s">
        <v>2025</v>
      </c>
      <c r="F430" s="22" t="s">
        <v>2024</v>
      </c>
      <c r="G430" s="22" t="s">
        <v>2024</v>
      </c>
      <c r="H430" s="22" t="s">
        <v>2024</v>
      </c>
      <c r="I430" s="22" t="s">
        <v>2024</v>
      </c>
      <c r="J430" s="22" t="s">
        <v>2024</v>
      </c>
      <c r="K430" s="22" t="s">
        <v>1561</v>
      </c>
      <c r="L430" s="22" t="s">
        <v>2026</v>
      </c>
      <c r="M430" s="22" t="s">
        <v>2027</v>
      </c>
      <c r="N430" s="22" t="e">
        <f>INDEX(#REF!,MATCH($K430,#REF!,0))</f>
        <v>#REF!</v>
      </c>
      <c r="O430" s="21"/>
      <c r="P430" s="25" t="str">
        <f t="shared" si="76"/>
        <v/>
      </c>
      <c r="Q430" s="21"/>
      <c r="R430" s="21"/>
      <c r="S430" s="21"/>
      <c r="T430" s="32" t="str">
        <f t="shared" si="77"/>
        <v>小学数学</v>
      </c>
      <c r="U430" s="32" t="str">
        <f>IFERROR(VLOOKUP(复审!T430,#REF!,2,FALSE),"无此科目")</f>
        <v>无此科目</v>
      </c>
      <c r="V430" s="21" t="str">
        <f t="shared" si="78"/>
        <v/>
      </c>
      <c r="W430" s="21">
        <f t="shared" si="72"/>
        <v>0</v>
      </c>
      <c r="X430" s="21">
        <f t="shared" si="73"/>
        <v>1</v>
      </c>
      <c r="Y430" s="21" t="str">
        <f t="shared" si="79"/>
        <v/>
      </c>
      <c r="Z43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30" s="13" t="str">
        <f t="shared" si="74"/>
        <v/>
      </c>
      <c r="AB430" s="13" t="str">
        <f t="shared" si="80"/>
        <v>N</v>
      </c>
      <c r="AC430" s="13">
        <f t="shared" si="81"/>
        <v>256</v>
      </c>
      <c r="AD430" s="13" t="str">
        <f t="shared" si="82"/>
        <v/>
      </c>
      <c r="AE430" s="13" t="e">
        <f>IF(AND(VLOOKUP($T430,#REF!,2,0)=0,S430=""),"“错误请确认”",IF(VLOOKUP($T430,#REF!,2,0)=0,S430,VLOOKUP($T430,#REF!,2,0)))</f>
        <v>#REF!</v>
      </c>
      <c r="AF430" s="13" t="s">
        <v>2028</v>
      </c>
      <c r="AG430" s="13" t="e">
        <f>IF(VLOOKUP(T430,#REF!,29,0)=0,VLOOKUP(T430,#REF!,23,0)&amp;RIGHT(S430,2),VLOOKUP(T430,#REF!,23,0)&amp;VLOOKUP(T430,#REF!,29,0))</f>
        <v>#REF!</v>
      </c>
      <c r="AH430" s="13" t="s">
        <v>50</v>
      </c>
      <c r="AI430" s="13" t="e">
        <f t="shared" si="83"/>
        <v>#REF!</v>
      </c>
    </row>
    <row r="431" ht="15" customHeight="1" spans="1:35">
      <c r="A431" s="21">
        <f t="shared" si="75"/>
        <v>430</v>
      </c>
      <c r="B431" s="22" t="s">
        <v>2029</v>
      </c>
      <c r="C431" s="22" t="s">
        <v>35</v>
      </c>
      <c r="D431" s="22" t="s">
        <v>36</v>
      </c>
      <c r="E431" s="22" t="s">
        <v>2030</v>
      </c>
      <c r="F431" s="22" t="s">
        <v>2029</v>
      </c>
      <c r="G431" s="22" t="s">
        <v>2029</v>
      </c>
      <c r="H431" s="22" t="s">
        <v>2029</v>
      </c>
      <c r="I431" s="22" t="s">
        <v>2029</v>
      </c>
      <c r="J431" s="22" t="s">
        <v>2029</v>
      </c>
      <c r="K431" s="22" t="s">
        <v>1561</v>
      </c>
      <c r="L431" s="22" t="s">
        <v>972</v>
      </c>
      <c r="M431" s="22" t="s">
        <v>2031</v>
      </c>
      <c r="N431" s="22" t="e">
        <f>INDEX(#REF!,MATCH($K431,#REF!,0))</f>
        <v>#REF!</v>
      </c>
      <c r="O431" s="21"/>
      <c r="P431" s="25" t="str">
        <f t="shared" si="76"/>
        <v>小学数学第3考场</v>
      </c>
      <c r="Q431" s="21"/>
      <c r="R431" s="21">
        <v>75</v>
      </c>
      <c r="S431" s="21" t="s">
        <v>175</v>
      </c>
      <c r="T431" s="32" t="str">
        <f t="shared" si="77"/>
        <v>小学数学</v>
      </c>
      <c r="U431" s="32" t="str">
        <f>IFERROR(VLOOKUP(复审!T431,#REF!,2,FALSE),"无此科目")</f>
        <v>无此科目</v>
      </c>
      <c r="V431" s="21" t="str">
        <f t="shared" si="78"/>
        <v>无此科目075</v>
      </c>
      <c r="W431" s="21">
        <f t="shared" si="72"/>
        <v>75</v>
      </c>
      <c r="X431" s="21">
        <f t="shared" si="73"/>
        <v>1</v>
      </c>
      <c r="Y431" s="21">
        <f t="shared" si="79"/>
        <v>1</v>
      </c>
      <c r="Z43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31" s="13" t="str">
        <f t="shared" si="74"/>
        <v/>
      </c>
      <c r="AB431" s="13" t="str">
        <f t="shared" si="80"/>
        <v>Y</v>
      </c>
      <c r="AC431" s="13" t="str">
        <f t="shared" si="81"/>
        <v/>
      </c>
      <c r="AD431" s="13">
        <f t="shared" si="82"/>
        <v>1</v>
      </c>
      <c r="AE431" s="13" t="e">
        <f>IF(AND(VLOOKUP($T431,#REF!,2,0)=0,S431=""),"“错误请确认”",IF(VLOOKUP($T431,#REF!,2,0)=0,S431,VLOOKUP($T431,#REF!,2,0)))</f>
        <v>#REF!</v>
      </c>
      <c r="AF431" s="13" t="s">
        <v>2032</v>
      </c>
      <c r="AG431" s="13" t="e">
        <f>IF(VLOOKUP(T431,#REF!,29,0)=0,VLOOKUP(T431,#REF!,23,0)&amp;RIGHT(S431,2),VLOOKUP(T431,#REF!,23,0)&amp;VLOOKUP(T431,#REF!,29,0))</f>
        <v>#REF!</v>
      </c>
      <c r="AH431" s="13" t="s">
        <v>1561</v>
      </c>
      <c r="AI431" s="13" t="e">
        <f t="shared" si="83"/>
        <v>#REF!</v>
      </c>
    </row>
    <row r="432" ht="15" customHeight="1" spans="1:35">
      <c r="A432" s="21">
        <f t="shared" si="75"/>
        <v>431</v>
      </c>
      <c r="B432" s="22" t="s">
        <v>2033</v>
      </c>
      <c r="C432" s="22" t="s">
        <v>45</v>
      </c>
      <c r="D432" s="22" t="s">
        <v>36</v>
      </c>
      <c r="E432" s="22" t="s">
        <v>2034</v>
      </c>
      <c r="F432" s="22" t="s">
        <v>2033</v>
      </c>
      <c r="G432" s="22" t="s">
        <v>2033</v>
      </c>
      <c r="H432" s="22" t="s">
        <v>2033</v>
      </c>
      <c r="I432" s="22" t="s">
        <v>2033</v>
      </c>
      <c r="J432" s="22" t="s">
        <v>2033</v>
      </c>
      <c r="K432" s="22" t="s">
        <v>1561</v>
      </c>
      <c r="L432" s="22" t="s">
        <v>2035</v>
      </c>
      <c r="M432" s="22" t="s">
        <v>2036</v>
      </c>
      <c r="N432" s="22" t="e">
        <f>INDEX(#REF!,MATCH($K432,#REF!,0))</f>
        <v>#REF!</v>
      </c>
      <c r="O432" s="21"/>
      <c r="P432" s="25" t="str">
        <f t="shared" si="76"/>
        <v/>
      </c>
      <c r="Q432" s="21"/>
      <c r="R432" s="21"/>
      <c r="S432" s="21"/>
      <c r="T432" s="32" t="str">
        <f t="shared" si="77"/>
        <v>小学数学</v>
      </c>
      <c r="U432" s="32" t="str">
        <f>IFERROR(VLOOKUP(复审!T432,#REF!,2,FALSE),"无此科目")</f>
        <v>无此科目</v>
      </c>
      <c r="V432" s="21" t="str">
        <f t="shared" si="78"/>
        <v/>
      </c>
      <c r="W432" s="21">
        <f t="shared" si="72"/>
        <v>0</v>
      </c>
      <c r="X432" s="21">
        <f t="shared" si="73"/>
        <v>1</v>
      </c>
      <c r="Y432" s="21" t="str">
        <f t="shared" si="79"/>
        <v/>
      </c>
      <c r="Z43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32" s="13" t="str">
        <f t="shared" si="74"/>
        <v/>
      </c>
      <c r="AB432" s="13" t="str">
        <f t="shared" si="80"/>
        <v>N</v>
      </c>
      <c r="AC432" s="13">
        <f t="shared" si="81"/>
        <v>257</v>
      </c>
      <c r="AD432" s="13" t="str">
        <f t="shared" si="82"/>
        <v/>
      </c>
      <c r="AE432" s="13" t="e">
        <f>IF(AND(VLOOKUP($T432,#REF!,2,0)=0,S432=""),"“错误请确认”",IF(VLOOKUP($T432,#REF!,2,0)=0,S432,VLOOKUP($T432,#REF!,2,0)))</f>
        <v>#REF!</v>
      </c>
      <c r="AF432" s="13" t="s">
        <v>2037</v>
      </c>
      <c r="AG432" s="13" t="e">
        <f>IF(VLOOKUP(T432,#REF!,29,0)=0,VLOOKUP(T432,#REF!,23,0)&amp;RIGHT(S432,2),VLOOKUP(T432,#REF!,23,0)&amp;VLOOKUP(T432,#REF!,29,0))</f>
        <v>#REF!</v>
      </c>
      <c r="AH432" s="13" t="s">
        <v>50</v>
      </c>
      <c r="AI432" s="13" t="e">
        <f t="shared" si="83"/>
        <v>#REF!</v>
      </c>
    </row>
    <row r="433" ht="15" customHeight="1" spans="1:35">
      <c r="A433" s="21">
        <f t="shared" si="75"/>
        <v>432</v>
      </c>
      <c r="B433" s="22" t="s">
        <v>2038</v>
      </c>
      <c r="C433" s="22" t="s">
        <v>45</v>
      </c>
      <c r="D433" s="22" t="s">
        <v>36</v>
      </c>
      <c r="E433" s="22" t="s">
        <v>2039</v>
      </c>
      <c r="F433" s="22" t="s">
        <v>2038</v>
      </c>
      <c r="G433" s="22" t="s">
        <v>2038</v>
      </c>
      <c r="H433" s="22" t="s">
        <v>2038</v>
      </c>
      <c r="I433" s="22" t="s">
        <v>2038</v>
      </c>
      <c r="J433" s="22" t="s">
        <v>2038</v>
      </c>
      <c r="K433" s="22" t="s">
        <v>1561</v>
      </c>
      <c r="L433" s="22" t="s">
        <v>2040</v>
      </c>
      <c r="M433" s="22" t="s">
        <v>2040</v>
      </c>
      <c r="N433" s="22" t="e">
        <f>INDEX(#REF!,MATCH($K433,#REF!,0))</f>
        <v>#REF!</v>
      </c>
      <c r="O433" s="21"/>
      <c r="P433" s="25" t="str">
        <f t="shared" si="76"/>
        <v/>
      </c>
      <c r="Q433" s="21"/>
      <c r="R433" s="21"/>
      <c r="S433" s="21"/>
      <c r="T433" s="32" t="str">
        <f t="shared" si="77"/>
        <v>小学数学</v>
      </c>
      <c r="U433" s="32" t="str">
        <f>IFERROR(VLOOKUP(复审!T433,#REF!,2,FALSE),"无此科目")</f>
        <v>无此科目</v>
      </c>
      <c r="V433" s="21" t="str">
        <f t="shared" si="78"/>
        <v/>
      </c>
      <c r="W433" s="21">
        <f t="shared" si="72"/>
        <v>0</v>
      </c>
      <c r="X433" s="21">
        <f t="shared" si="73"/>
        <v>1</v>
      </c>
      <c r="Y433" s="21" t="str">
        <f t="shared" si="79"/>
        <v/>
      </c>
      <c r="Z43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33" s="13" t="str">
        <f t="shared" si="74"/>
        <v/>
      </c>
      <c r="AB433" s="13" t="str">
        <f t="shared" si="80"/>
        <v>N</v>
      </c>
      <c r="AC433" s="13">
        <f t="shared" si="81"/>
        <v>258</v>
      </c>
      <c r="AD433" s="13" t="str">
        <f t="shared" si="82"/>
        <v/>
      </c>
      <c r="AE433" s="13" t="e">
        <f>IF(AND(VLOOKUP($T433,#REF!,2,0)=0,S433=""),"“错误请确认”",IF(VLOOKUP($T433,#REF!,2,0)=0,S433,VLOOKUP($T433,#REF!,2,0)))</f>
        <v>#REF!</v>
      </c>
      <c r="AF433" s="13" t="s">
        <v>2041</v>
      </c>
      <c r="AG433" s="13" t="e">
        <f>IF(VLOOKUP(T433,#REF!,29,0)=0,VLOOKUP(T433,#REF!,23,0)&amp;RIGHT(S433,2),VLOOKUP(T433,#REF!,23,0)&amp;VLOOKUP(T433,#REF!,29,0))</f>
        <v>#REF!</v>
      </c>
      <c r="AH433" s="13" t="s">
        <v>50</v>
      </c>
      <c r="AI433" s="13" t="e">
        <f t="shared" si="83"/>
        <v>#REF!</v>
      </c>
    </row>
    <row r="434" ht="15" customHeight="1" spans="1:35">
      <c r="A434" s="21">
        <f t="shared" si="75"/>
        <v>433</v>
      </c>
      <c r="B434" s="22" t="s">
        <v>2042</v>
      </c>
      <c r="C434" s="22" t="s">
        <v>35</v>
      </c>
      <c r="D434" s="22" t="s">
        <v>36</v>
      </c>
      <c r="E434" s="22" t="s">
        <v>2043</v>
      </c>
      <c r="F434" s="22" t="s">
        <v>2042</v>
      </c>
      <c r="G434" s="22" t="s">
        <v>2042</v>
      </c>
      <c r="H434" s="22" t="s">
        <v>2042</v>
      </c>
      <c r="I434" s="22" t="s">
        <v>2042</v>
      </c>
      <c r="J434" s="22" t="s">
        <v>2042</v>
      </c>
      <c r="K434" s="22" t="s">
        <v>1561</v>
      </c>
      <c r="L434" s="22" t="s">
        <v>2044</v>
      </c>
      <c r="M434" s="22" t="s">
        <v>2044</v>
      </c>
      <c r="N434" s="22" t="e">
        <f>INDEX(#REF!,MATCH($K434,#REF!,0))</f>
        <v>#REF!</v>
      </c>
      <c r="O434" s="21"/>
      <c r="P434" s="25" t="str">
        <f t="shared" si="76"/>
        <v>小学数学第4考场</v>
      </c>
      <c r="Q434" s="21"/>
      <c r="R434" s="21">
        <v>119</v>
      </c>
      <c r="S434" s="21" t="s">
        <v>150</v>
      </c>
      <c r="T434" s="32" t="str">
        <f t="shared" si="77"/>
        <v>小学数学</v>
      </c>
      <c r="U434" s="32" t="str">
        <f>IFERROR(VLOOKUP(复审!T434,#REF!,2,FALSE),"无此科目")</f>
        <v>无此科目</v>
      </c>
      <c r="V434" s="21" t="str">
        <f t="shared" si="78"/>
        <v>无此科目119</v>
      </c>
      <c r="W434" s="21">
        <f t="shared" si="72"/>
        <v>119</v>
      </c>
      <c r="X434" s="21">
        <f t="shared" si="73"/>
        <v>1</v>
      </c>
      <c r="Y434" s="21">
        <f t="shared" si="79"/>
        <v>1</v>
      </c>
      <c r="Z43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34" s="13" t="str">
        <f t="shared" si="74"/>
        <v/>
      </c>
      <c r="AB434" s="13" t="str">
        <f t="shared" si="80"/>
        <v>Y</v>
      </c>
      <c r="AC434" s="13" t="str">
        <f t="shared" si="81"/>
        <v/>
      </c>
      <c r="AD434" s="13">
        <f t="shared" si="82"/>
        <v>1</v>
      </c>
      <c r="AE434" s="13" t="e">
        <f>IF(AND(VLOOKUP($T434,#REF!,2,0)=0,S434=""),"“错误请确认”",IF(VLOOKUP($T434,#REF!,2,0)=0,S434,VLOOKUP($T434,#REF!,2,0)))</f>
        <v>#REF!</v>
      </c>
      <c r="AF434" s="13" t="s">
        <v>2045</v>
      </c>
      <c r="AG434" s="13" t="e">
        <f>IF(VLOOKUP(T434,#REF!,29,0)=0,VLOOKUP(T434,#REF!,23,0)&amp;RIGHT(S434,2),VLOOKUP(T434,#REF!,23,0)&amp;VLOOKUP(T434,#REF!,29,0))</f>
        <v>#REF!</v>
      </c>
      <c r="AH434" s="13" t="s">
        <v>1647</v>
      </c>
      <c r="AI434" s="13" t="e">
        <f t="shared" si="83"/>
        <v>#REF!</v>
      </c>
    </row>
    <row r="435" ht="15" customHeight="1" spans="1:35">
      <c r="A435" s="21">
        <f t="shared" si="75"/>
        <v>434</v>
      </c>
      <c r="B435" s="22" t="s">
        <v>2046</v>
      </c>
      <c r="C435" s="22" t="s">
        <v>35</v>
      </c>
      <c r="D435" s="22" t="s">
        <v>36</v>
      </c>
      <c r="E435" s="22" t="s">
        <v>2047</v>
      </c>
      <c r="F435" s="22" t="s">
        <v>2046</v>
      </c>
      <c r="G435" s="22" t="s">
        <v>2046</v>
      </c>
      <c r="H435" s="22" t="s">
        <v>2046</v>
      </c>
      <c r="I435" s="22" t="s">
        <v>2046</v>
      </c>
      <c r="J435" s="22" t="s">
        <v>2046</v>
      </c>
      <c r="K435" s="22" t="s">
        <v>1561</v>
      </c>
      <c r="L435" s="22" t="s">
        <v>2048</v>
      </c>
      <c r="M435" s="22" t="s">
        <v>2049</v>
      </c>
      <c r="N435" s="22" t="e">
        <f>INDEX(#REF!,MATCH($K435,#REF!,0))</f>
        <v>#REF!</v>
      </c>
      <c r="O435" s="21"/>
      <c r="P435" s="25" t="str">
        <f t="shared" si="76"/>
        <v/>
      </c>
      <c r="Q435" s="21"/>
      <c r="R435" s="21"/>
      <c r="S435" s="21"/>
      <c r="T435" s="32" t="str">
        <f t="shared" si="77"/>
        <v>小学数学</v>
      </c>
      <c r="U435" s="32" t="str">
        <f>IFERROR(VLOOKUP(复审!T435,#REF!,2,FALSE),"无此科目")</f>
        <v>无此科目</v>
      </c>
      <c r="V435" s="21" t="str">
        <f t="shared" si="78"/>
        <v/>
      </c>
      <c r="W435" s="21">
        <f t="shared" si="72"/>
        <v>0</v>
      </c>
      <c r="X435" s="21">
        <f t="shared" si="73"/>
        <v>1</v>
      </c>
      <c r="Y435" s="21" t="str">
        <f t="shared" si="79"/>
        <v/>
      </c>
      <c r="Z43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35" s="13" t="str">
        <f t="shared" si="74"/>
        <v/>
      </c>
      <c r="AB435" s="13" t="str">
        <f t="shared" si="80"/>
        <v>N</v>
      </c>
      <c r="AC435" s="13">
        <f t="shared" si="81"/>
        <v>259</v>
      </c>
      <c r="AD435" s="13" t="str">
        <f t="shared" si="82"/>
        <v/>
      </c>
      <c r="AE435" s="13" t="e">
        <f>IF(AND(VLOOKUP($T435,#REF!,2,0)=0,S435=""),"“错误请确认”",IF(VLOOKUP($T435,#REF!,2,0)=0,S435,VLOOKUP($T435,#REF!,2,0)))</f>
        <v>#REF!</v>
      </c>
      <c r="AF435" s="13" t="s">
        <v>2050</v>
      </c>
      <c r="AG435" s="13" t="e">
        <f>IF(VLOOKUP(T435,#REF!,29,0)=0,VLOOKUP(T435,#REF!,23,0)&amp;RIGHT(S435,2),VLOOKUP(T435,#REF!,23,0)&amp;VLOOKUP(T435,#REF!,29,0))</f>
        <v>#REF!</v>
      </c>
      <c r="AH435" s="13" t="s">
        <v>50</v>
      </c>
      <c r="AI435" s="13" t="e">
        <f t="shared" si="83"/>
        <v>#REF!</v>
      </c>
    </row>
    <row r="436" ht="15" customHeight="1" spans="1:35">
      <c r="A436" s="21">
        <f t="shared" si="75"/>
        <v>435</v>
      </c>
      <c r="B436" s="22" t="s">
        <v>2051</v>
      </c>
      <c r="C436" s="22" t="s">
        <v>35</v>
      </c>
      <c r="D436" s="22" t="s">
        <v>36</v>
      </c>
      <c r="E436" s="22" t="s">
        <v>2052</v>
      </c>
      <c r="F436" s="22" t="s">
        <v>2051</v>
      </c>
      <c r="G436" s="22" t="s">
        <v>2051</v>
      </c>
      <c r="H436" s="22" t="s">
        <v>2051</v>
      </c>
      <c r="I436" s="22" t="s">
        <v>2051</v>
      </c>
      <c r="J436" s="22" t="s">
        <v>2051</v>
      </c>
      <c r="K436" s="22" t="s">
        <v>1561</v>
      </c>
      <c r="L436" s="22" t="s">
        <v>2053</v>
      </c>
      <c r="M436" s="22" t="s">
        <v>2054</v>
      </c>
      <c r="N436" s="22" t="e">
        <f>INDEX(#REF!,MATCH($K436,#REF!,0))</f>
        <v>#REF!</v>
      </c>
      <c r="O436" s="21"/>
      <c r="P436" s="25" t="str">
        <f t="shared" si="76"/>
        <v>小学数学第12考场</v>
      </c>
      <c r="Q436" s="21"/>
      <c r="R436" s="21">
        <v>341</v>
      </c>
      <c r="S436" s="21" t="s">
        <v>1569</v>
      </c>
      <c r="T436" s="32" t="str">
        <f t="shared" si="77"/>
        <v>小学数学</v>
      </c>
      <c r="U436" s="32" t="str">
        <f>IFERROR(VLOOKUP(复审!T436,#REF!,2,FALSE),"无此科目")</f>
        <v>无此科目</v>
      </c>
      <c r="V436" s="21" t="str">
        <f t="shared" si="78"/>
        <v>无此科目341</v>
      </c>
      <c r="W436" s="21">
        <f t="shared" si="72"/>
        <v>341</v>
      </c>
      <c r="X436" s="21">
        <f t="shared" si="73"/>
        <v>1</v>
      </c>
      <c r="Y436" s="21">
        <f t="shared" si="79"/>
        <v>1</v>
      </c>
      <c r="Z43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36" s="13" t="str">
        <f t="shared" si="74"/>
        <v/>
      </c>
      <c r="AB436" s="13" t="str">
        <f t="shared" si="80"/>
        <v>Y</v>
      </c>
      <c r="AC436" s="13" t="str">
        <f t="shared" si="81"/>
        <v/>
      </c>
      <c r="AD436" s="13">
        <f t="shared" si="82"/>
        <v>1</v>
      </c>
      <c r="AE436" s="13" t="e">
        <f>IF(AND(VLOOKUP($T436,#REF!,2,0)=0,S436=""),"“错误请确认”",IF(VLOOKUP($T436,#REF!,2,0)=0,S436,VLOOKUP($T436,#REF!,2,0)))</f>
        <v>#REF!</v>
      </c>
      <c r="AF436" s="13" t="s">
        <v>2055</v>
      </c>
      <c r="AG436" s="13" t="e">
        <f>IF(VLOOKUP(T436,#REF!,29,0)=0,VLOOKUP(T436,#REF!,23,0)&amp;RIGHT(S436,2),VLOOKUP(T436,#REF!,23,0)&amp;VLOOKUP(T436,#REF!,29,0))</f>
        <v>#REF!</v>
      </c>
      <c r="AH436" s="13" t="s">
        <v>38</v>
      </c>
      <c r="AI436" s="13" t="e">
        <f t="shared" si="83"/>
        <v>#REF!</v>
      </c>
    </row>
    <row r="437" ht="15" customHeight="1" spans="1:35">
      <c r="A437" s="21">
        <f t="shared" si="75"/>
        <v>436</v>
      </c>
      <c r="B437" s="22" t="s">
        <v>2056</v>
      </c>
      <c r="C437" s="22" t="s">
        <v>45</v>
      </c>
      <c r="D437" s="22" t="s">
        <v>36</v>
      </c>
      <c r="E437" s="22" t="s">
        <v>2057</v>
      </c>
      <c r="F437" s="22" t="s">
        <v>2056</v>
      </c>
      <c r="G437" s="22" t="s">
        <v>2056</v>
      </c>
      <c r="H437" s="22" t="s">
        <v>2056</v>
      </c>
      <c r="I437" s="22" t="s">
        <v>2056</v>
      </c>
      <c r="J437" s="22" t="s">
        <v>2056</v>
      </c>
      <c r="K437" s="22" t="s">
        <v>1561</v>
      </c>
      <c r="L437" s="22" t="s">
        <v>2058</v>
      </c>
      <c r="M437" s="22" t="s">
        <v>2059</v>
      </c>
      <c r="N437" s="22" t="e">
        <f>INDEX(#REF!,MATCH($K437,#REF!,0))</f>
        <v>#REF!</v>
      </c>
      <c r="O437" s="21"/>
      <c r="P437" s="25" t="str">
        <f t="shared" si="76"/>
        <v/>
      </c>
      <c r="Q437" s="21"/>
      <c r="R437" s="21"/>
      <c r="S437" s="21"/>
      <c r="T437" s="32" t="str">
        <f t="shared" si="77"/>
        <v>小学数学</v>
      </c>
      <c r="U437" s="32" t="str">
        <f>IFERROR(VLOOKUP(复审!T437,#REF!,2,FALSE),"无此科目")</f>
        <v>无此科目</v>
      </c>
      <c r="V437" s="21" t="str">
        <f t="shared" si="78"/>
        <v/>
      </c>
      <c r="W437" s="21">
        <f t="shared" si="72"/>
        <v>0</v>
      </c>
      <c r="X437" s="21">
        <f t="shared" si="73"/>
        <v>1</v>
      </c>
      <c r="Y437" s="21" t="str">
        <f t="shared" si="79"/>
        <v/>
      </c>
      <c r="Z43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37" s="13" t="str">
        <f t="shared" si="74"/>
        <v/>
      </c>
      <c r="AB437" s="13" t="str">
        <f t="shared" si="80"/>
        <v>N</v>
      </c>
      <c r="AC437" s="13">
        <f t="shared" si="81"/>
        <v>260</v>
      </c>
      <c r="AD437" s="13" t="str">
        <f t="shared" si="82"/>
        <v/>
      </c>
      <c r="AE437" s="13" t="e">
        <f>IF(AND(VLOOKUP($T437,#REF!,2,0)=0,S437=""),"“错误请确认”",IF(VLOOKUP($T437,#REF!,2,0)=0,S437,VLOOKUP($T437,#REF!,2,0)))</f>
        <v>#REF!</v>
      </c>
      <c r="AF437" s="13" t="s">
        <v>2060</v>
      </c>
      <c r="AG437" s="13" t="e">
        <f>IF(VLOOKUP(T437,#REF!,29,0)=0,VLOOKUP(T437,#REF!,23,0)&amp;RIGHT(S437,2),VLOOKUP(T437,#REF!,23,0)&amp;VLOOKUP(T437,#REF!,29,0))</f>
        <v>#REF!</v>
      </c>
      <c r="AH437" s="13" t="s">
        <v>50</v>
      </c>
      <c r="AI437" s="13" t="e">
        <f t="shared" si="83"/>
        <v>#REF!</v>
      </c>
    </row>
    <row r="438" ht="15" customHeight="1" spans="1:35">
      <c r="A438" s="21">
        <f t="shared" si="75"/>
        <v>437</v>
      </c>
      <c r="B438" s="22" t="s">
        <v>2061</v>
      </c>
      <c r="C438" s="22" t="s">
        <v>45</v>
      </c>
      <c r="D438" s="22" t="s">
        <v>36</v>
      </c>
      <c r="E438" s="22" t="s">
        <v>2062</v>
      </c>
      <c r="F438" s="22" t="s">
        <v>2061</v>
      </c>
      <c r="G438" s="22" t="s">
        <v>2061</v>
      </c>
      <c r="H438" s="22" t="s">
        <v>2061</v>
      </c>
      <c r="I438" s="22" t="s">
        <v>2061</v>
      </c>
      <c r="J438" s="22" t="s">
        <v>2061</v>
      </c>
      <c r="K438" s="22" t="s">
        <v>1561</v>
      </c>
      <c r="L438" s="22" t="s">
        <v>2063</v>
      </c>
      <c r="M438" s="22" t="s">
        <v>2063</v>
      </c>
      <c r="N438" s="22" t="e">
        <f>INDEX(#REF!,MATCH($K438,#REF!,0))</f>
        <v>#REF!</v>
      </c>
      <c r="O438" s="21"/>
      <c r="P438" s="25" t="str">
        <f t="shared" si="76"/>
        <v>小学数学第12考场</v>
      </c>
      <c r="Q438" s="21"/>
      <c r="R438" s="21">
        <v>359</v>
      </c>
      <c r="S438" s="21" t="s">
        <v>175</v>
      </c>
      <c r="T438" s="32" t="str">
        <f t="shared" si="77"/>
        <v>小学数学</v>
      </c>
      <c r="U438" s="32" t="str">
        <f>IFERROR(VLOOKUP(复审!T438,#REF!,2,FALSE),"无此科目")</f>
        <v>无此科目</v>
      </c>
      <c r="V438" s="21" t="str">
        <f t="shared" si="78"/>
        <v>无此科目359</v>
      </c>
      <c r="W438" s="21">
        <f t="shared" si="72"/>
        <v>359</v>
      </c>
      <c r="X438" s="21">
        <f t="shared" si="73"/>
        <v>1</v>
      </c>
      <c r="Y438" s="21">
        <f t="shared" si="79"/>
        <v>1</v>
      </c>
      <c r="Z43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38" s="13" t="str">
        <f t="shared" si="74"/>
        <v/>
      </c>
      <c r="AB438" s="13" t="str">
        <f t="shared" si="80"/>
        <v>Y</v>
      </c>
      <c r="AC438" s="13" t="str">
        <f t="shared" si="81"/>
        <v/>
      </c>
      <c r="AD438" s="13">
        <f t="shared" si="82"/>
        <v>1</v>
      </c>
      <c r="AE438" s="13" t="e">
        <f>IF(AND(VLOOKUP($T438,#REF!,2,0)=0,S438=""),"“错误请确认”",IF(VLOOKUP($T438,#REF!,2,0)=0,S438,VLOOKUP($T438,#REF!,2,0)))</f>
        <v>#REF!</v>
      </c>
      <c r="AF438" s="13" t="s">
        <v>2064</v>
      </c>
      <c r="AG438" s="13" t="e">
        <f>IF(VLOOKUP(T438,#REF!,29,0)=0,VLOOKUP(T438,#REF!,23,0)&amp;RIGHT(S438,2),VLOOKUP(T438,#REF!,23,0)&amp;VLOOKUP(T438,#REF!,29,0))</f>
        <v>#REF!</v>
      </c>
      <c r="AH438" s="13" t="s">
        <v>1561</v>
      </c>
      <c r="AI438" s="13" t="e">
        <f t="shared" si="83"/>
        <v>#REF!</v>
      </c>
    </row>
    <row r="439" ht="15" customHeight="1" spans="1:35">
      <c r="A439" s="21">
        <f t="shared" si="75"/>
        <v>438</v>
      </c>
      <c r="B439" s="22" t="s">
        <v>2065</v>
      </c>
      <c r="C439" s="22" t="s">
        <v>35</v>
      </c>
      <c r="D439" s="22" t="s">
        <v>36</v>
      </c>
      <c r="E439" s="22" t="s">
        <v>2066</v>
      </c>
      <c r="F439" s="22" t="s">
        <v>2065</v>
      </c>
      <c r="G439" s="22" t="s">
        <v>2065</v>
      </c>
      <c r="H439" s="22" t="s">
        <v>2065</v>
      </c>
      <c r="I439" s="22" t="s">
        <v>2065</v>
      </c>
      <c r="J439" s="22" t="s">
        <v>2065</v>
      </c>
      <c r="K439" s="22" t="s">
        <v>1561</v>
      </c>
      <c r="L439" s="22" t="s">
        <v>2067</v>
      </c>
      <c r="M439" s="22" t="s">
        <v>91</v>
      </c>
      <c r="N439" s="22" t="e">
        <f>INDEX(#REF!,MATCH($K439,#REF!,0))</f>
        <v>#REF!</v>
      </c>
      <c r="O439" s="21"/>
      <c r="P439" s="25" t="str">
        <f t="shared" si="76"/>
        <v>小学数学第2考场</v>
      </c>
      <c r="Q439" s="21"/>
      <c r="R439" s="21">
        <v>54</v>
      </c>
      <c r="S439" s="21" t="s">
        <v>1569</v>
      </c>
      <c r="T439" s="32" t="str">
        <f t="shared" si="77"/>
        <v>小学数学</v>
      </c>
      <c r="U439" s="32" t="str">
        <f>IFERROR(VLOOKUP(复审!T439,#REF!,2,FALSE),"无此科目")</f>
        <v>无此科目</v>
      </c>
      <c r="V439" s="21" t="str">
        <f t="shared" si="78"/>
        <v>无此科目054</v>
      </c>
      <c r="W439" s="21">
        <f t="shared" si="72"/>
        <v>54</v>
      </c>
      <c r="X439" s="21">
        <f t="shared" si="73"/>
        <v>1</v>
      </c>
      <c r="Y439" s="21">
        <f t="shared" si="79"/>
        <v>1</v>
      </c>
      <c r="Z43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39" s="13" t="str">
        <f t="shared" si="74"/>
        <v/>
      </c>
      <c r="AB439" s="13" t="str">
        <f t="shared" si="80"/>
        <v>Y</v>
      </c>
      <c r="AC439" s="13" t="str">
        <f t="shared" si="81"/>
        <v/>
      </c>
      <c r="AD439" s="13">
        <f t="shared" si="82"/>
        <v>1</v>
      </c>
      <c r="AE439" s="13" t="e">
        <f>IF(AND(VLOOKUP($T439,#REF!,2,0)=0,S439=""),"“错误请确认”",IF(VLOOKUP($T439,#REF!,2,0)=0,S439,VLOOKUP($T439,#REF!,2,0)))</f>
        <v>#REF!</v>
      </c>
      <c r="AF439" s="13" t="s">
        <v>2068</v>
      </c>
      <c r="AG439" s="13" t="e">
        <f>IF(VLOOKUP(T439,#REF!,29,0)=0,VLOOKUP(T439,#REF!,23,0)&amp;RIGHT(S439,2),VLOOKUP(T439,#REF!,23,0)&amp;VLOOKUP(T439,#REF!,29,0))</f>
        <v>#REF!</v>
      </c>
      <c r="AH439" s="13" t="s">
        <v>61</v>
      </c>
      <c r="AI439" s="13" t="e">
        <f t="shared" si="83"/>
        <v>#REF!</v>
      </c>
    </row>
    <row r="440" ht="15" customHeight="1" spans="1:35">
      <c r="A440" s="21">
        <f t="shared" si="75"/>
        <v>439</v>
      </c>
      <c r="B440" s="22" t="s">
        <v>2069</v>
      </c>
      <c r="C440" s="22" t="s">
        <v>35</v>
      </c>
      <c r="D440" s="22" t="s">
        <v>36</v>
      </c>
      <c r="E440" s="22" t="s">
        <v>2070</v>
      </c>
      <c r="F440" s="22" t="s">
        <v>2069</v>
      </c>
      <c r="G440" s="22" t="s">
        <v>2069</v>
      </c>
      <c r="H440" s="22" t="s">
        <v>2069</v>
      </c>
      <c r="I440" s="22" t="s">
        <v>2069</v>
      </c>
      <c r="J440" s="22" t="s">
        <v>2069</v>
      </c>
      <c r="K440" s="22" t="s">
        <v>1561</v>
      </c>
      <c r="L440" s="22" t="s">
        <v>2071</v>
      </c>
      <c r="M440" s="22" t="s">
        <v>2071</v>
      </c>
      <c r="N440" s="22" t="e">
        <f>INDEX(#REF!,MATCH($K440,#REF!,0))</f>
        <v>#REF!</v>
      </c>
      <c r="O440" s="21"/>
      <c r="P440" s="25" t="str">
        <f t="shared" si="76"/>
        <v/>
      </c>
      <c r="Q440" s="21"/>
      <c r="R440" s="21"/>
      <c r="S440" s="21"/>
      <c r="T440" s="32" t="str">
        <f t="shared" si="77"/>
        <v>小学数学</v>
      </c>
      <c r="U440" s="32" t="str">
        <f>IFERROR(VLOOKUP(复审!T440,#REF!,2,FALSE),"无此科目")</f>
        <v>无此科目</v>
      </c>
      <c r="V440" s="21" t="str">
        <f t="shared" si="78"/>
        <v/>
      </c>
      <c r="W440" s="21">
        <f t="shared" si="72"/>
        <v>0</v>
      </c>
      <c r="X440" s="21">
        <f t="shared" si="73"/>
        <v>1</v>
      </c>
      <c r="Y440" s="21" t="str">
        <f t="shared" si="79"/>
        <v/>
      </c>
      <c r="Z44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40" s="13" t="str">
        <f t="shared" si="74"/>
        <v/>
      </c>
      <c r="AB440" s="13" t="str">
        <f t="shared" si="80"/>
        <v>N</v>
      </c>
      <c r="AC440" s="13">
        <f t="shared" si="81"/>
        <v>261</v>
      </c>
      <c r="AD440" s="13" t="str">
        <f t="shared" si="82"/>
        <v/>
      </c>
      <c r="AE440" s="13" t="e">
        <f>IF(AND(VLOOKUP($T440,#REF!,2,0)=0,S440=""),"“错误请确认”",IF(VLOOKUP($T440,#REF!,2,0)=0,S440,VLOOKUP($T440,#REF!,2,0)))</f>
        <v>#REF!</v>
      </c>
      <c r="AF440" s="13" t="s">
        <v>2072</v>
      </c>
      <c r="AG440" s="13" t="e">
        <f>IF(VLOOKUP(T440,#REF!,29,0)=0,VLOOKUP(T440,#REF!,23,0)&amp;RIGHT(S440,2),VLOOKUP(T440,#REF!,23,0)&amp;VLOOKUP(T440,#REF!,29,0))</f>
        <v>#REF!</v>
      </c>
      <c r="AH440" s="13" t="s">
        <v>50</v>
      </c>
      <c r="AI440" s="13" t="e">
        <f t="shared" si="83"/>
        <v>#REF!</v>
      </c>
    </row>
    <row r="441" ht="15" customHeight="1" spans="1:35">
      <c r="A441" s="21">
        <f t="shared" si="75"/>
        <v>440</v>
      </c>
      <c r="B441" s="22" t="s">
        <v>2073</v>
      </c>
      <c r="C441" s="22" t="s">
        <v>35</v>
      </c>
      <c r="D441" s="22" t="s">
        <v>36</v>
      </c>
      <c r="E441" s="22" t="s">
        <v>2074</v>
      </c>
      <c r="F441" s="22" t="s">
        <v>2073</v>
      </c>
      <c r="G441" s="22" t="s">
        <v>2073</v>
      </c>
      <c r="H441" s="22" t="s">
        <v>2073</v>
      </c>
      <c r="I441" s="22" t="s">
        <v>2073</v>
      </c>
      <c r="J441" s="22" t="s">
        <v>2073</v>
      </c>
      <c r="K441" s="22" t="s">
        <v>1561</v>
      </c>
      <c r="L441" s="22" t="s">
        <v>2075</v>
      </c>
      <c r="M441" s="22" t="s">
        <v>2075</v>
      </c>
      <c r="N441" s="22" t="e">
        <f>INDEX(#REF!,MATCH($K441,#REF!,0))</f>
        <v>#REF!</v>
      </c>
      <c r="O441" s="21"/>
      <c r="P441" s="25" t="str">
        <f t="shared" si="76"/>
        <v>小学数学第2考场</v>
      </c>
      <c r="Q441" s="21"/>
      <c r="R441" s="21">
        <v>52</v>
      </c>
      <c r="S441" s="21" t="s">
        <v>210</v>
      </c>
      <c r="T441" s="32" t="str">
        <f t="shared" si="77"/>
        <v>小学数学</v>
      </c>
      <c r="U441" s="32" t="str">
        <f>IFERROR(VLOOKUP(复审!T441,#REF!,2,FALSE),"无此科目")</f>
        <v>无此科目</v>
      </c>
      <c r="V441" s="21" t="str">
        <f t="shared" si="78"/>
        <v>无此科目052</v>
      </c>
      <c r="W441" s="21">
        <f t="shared" si="72"/>
        <v>52</v>
      </c>
      <c r="X441" s="21">
        <f t="shared" si="73"/>
        <v>1</v>
      </c>
      <c r="Y441" s="21">
        <f t="shared" si="79"/>
        <v>1</v>
      </c>
      <c r="Z44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41" s="13" t="str">
        <f t="shared" si="74"/>
        <v/>
      </c>
      <c r="AB441" s="13" t="str">
        <f t="shared" si="80"/>
        <v>Y</v>
      </c>
      <c r="AC441" s="13" t="str">
        <f t="shared" si="81"/>
        <v/>
      </c>
      <c r="AD441" s="13">
        <f t="shared" si="82"/>
        <v>1</v>
      </c>
      <c r="AE441" s="13" t="e">
        <f>IF(AND(VLOOKUP($T441,#REF!,2,0)=0,S441=""),"“错误请确认”",IF(VLOOKUP($T441,#REF!,2,0)=0,S441,VLOOKUP($T441,#REF!,2,0)))</f>
        <v>#REF!</v>
      </c>
      <c r="AF441" s="13" t="s">
        <v>2076</v>
      </c>
      <c r="AG441" s="13" t="e">
        <f>IF(VLOOKUP(T441,#REF!,29,0)=0,VLOOKUP(T441,#REF!,23,0)&amp;RIGHT(S441,2),VLOOKUP(T441,#REF!,23,0)&amp;VLOOKUP(T441,#REF!,29,0))</f>
        <v>#REF!</v>
      </c>
      <c r="AH441" s="13" t="s">
        <v>1561</v>
      </c>
      <c r="AI441" s="13" t="e">
        <f t="shared" si="83"/>
        <v>#REF!</v>
      </c>
    </row>
    <row r="442" ht="15" customHeight="1" spans="1:35">
      <c r="A442" s="21">
        <f t="shared" si="75"/>
        <v>441</v>
      </c>
      <c r="B442" s="22" t="s">
        <v>2077</v>
      </c>
      <c r="C442" s="22" t="s">
        <v>45</v>
      </c>
      <c r="D442" s="22" t="s">
        <v>36</v>
      </c>
      <c r="E442" s="22" t="s">
        <v>2078</v>
      </c>
      <c r="F442" s="22" t="s">
        <v>2077</v>
      </c>
      <c r="G442" s="22" t="s">
        <v>2077</v>
      </c>
      <c r="H442" s="22" t="s">
        <v>2077</v>
      </c>
      <c r="I442" s="22" t="s">
        <v>2077</v>
      </c>
      <c r="J442" s="22" t="s">
        <v>2077</v>
      </c>
      <c r="K442" s="22" t="s">
        <v>1561</v>
      </c>
      <c r="L442" s="22" t="s">
        <v>2079</v>
      </c>
      <c r="M442" s="22" t="s">
        <v>2079</v>
      </c>
      <c r="N442" s="22" t="e">
        <f>INDEX(#REF!,MATCH($K442,#REF!,0))</f>
        <v>#REF!</v>
      </c>
      <c r="O442" s="21"/>
      <c r="P442" s="25" t="str">
        <f t="shared" si="76"/>
        <v/>
      </c>
      <c r="Q442" s="21"/>
      <c r="R442" s="21"/>
      <c r="S442" s="21"/>
      <c r="T442" s="32" t="str">
        <f t="shared" si="77"/>
        <v>小学数学</v>
      </c>
      <c r="U442" s="32" t="str">
        <f>IFERROR(VLOOKUP(复审!T442,#REF!,2,FALSE),"无此科目")</f>
        <v>无此科目</v>
      </c>
      <c r="V442" s="21" t="str">
        <f t="shared" si="78"/>
        <v/>
      </c>
      <c r="W442" s="21">
        <f t="shared" si="72"/>
        <v>0</v>
      </c>
      <c r="X442" s="21">
        <f t="shared" si="73"/>
        <v>1</v>
      </c>
      <c r="Y442" s="21" t="str">
        <f t="shared" si="79"/>
        <v/>
      </c>
      <c r="Z44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42" s="13" t="str">
        <f t="shared" si="74"/>
        <v/>
      </c>
      <c r="AB442" s="13" t="str">
        <f t="shared" si="80"/>
        <v>N</v>
      </c>
      <c r="AC442" s="13">
        <f t="shared" si="81"/>
        <v>262</v>
      </c>
      <c r="AD442" s="13" t="str">
        <f t="shared" si="82"/>
        <v/>
      </c>
      <c r="AE442" s="13" t="e">
        <f>IF(AND(VLOOKUP($T442,#REF!,2,0)=0,S442=""),"“错误请确认”",IF(VLOOKUP($T442,#REF!,2,0)=0,S442,VLOOKUP($T442,#REF!,2,0)))</f>
        <v>#REF!</v>
      </c>
      <c r="AF442" s="13" t="s">
        <v>2080</v>
      </c>
      <c r="AG442" s="13" t="e">
        <f>IF(VLOOKUP(T442,#REF!,29,0)=0,VLOOKUP(T442,#REF!,23,0)&amp;RIGHT(S442,2),VLOOKUP(T442,#REF!,23,0)&amp;VLOOKUP(T442,#REF!,29,0))</f>
        <v>#REF!</v>
      </c>
      <c r="AH442" s="13" t="s">
        <v>50</v>
      </c>
      <c r="AI442" s="13" t="e">
        <f t="shared" si="83"/>
        <v>#REF!</v>
      </c>
    </row>
    <row r="443" ht="15" customHeight="1" spans="1:35">
      <c r="A443" s="21">
        <f t="shared" si="75"/>
        <v>442</v>
      </c>
      <c r="B443" s="22" t="s">
        <v>2081</v>
      </c>
      <c r="C443" s="22" t="s">
        <v>35</v>
      </c>
      <c r="D443" s="22" t="s">
        <v>36</v>
      </c>
      <c r="E443" s="22" t="s">
        <v>2082</v>
      </c>
      <c r="F443" s="22" t="s">
        <v>2081</v>
      </c>
      <c r="G443" s="22" t="s">
        <v>2081</v>
      </c>
      <c r="H443" s="22" t="s">
        <v>2081</v>
      </c>
      <c r="I443" s="22" t="s">
        <v>2081</v>
      </c>
      <c r="J443" s="22" t="s">
        <v>2081</v>
      </c>
      <c r="K443" s="22" t="s">
        <v>1561</v>
      </c>
      <c r="L443" s="22" t="s">
        <v>2083</v>
      </c>
      <c r="M443" s="22" t="s">
        <v>2083</v>
      </c>
      <c r="N443" s="22" t="e">
        <f>INDEX(#REF!,MATCH($K443,#REF!,0))</f>
        <v>#REF!</v>
      </c>
      <c r="O443" s="21"/>
      <c r="P443" s="25" t="str">
        <f t="shared" si="76"/>
        <v>小学数学第12考场</v>
      </c>
      <c r="Q443" s="21"/>
      <c r="R443" s="21">
        <v>350</v>
      </c>
      <c r="S443" s="21" t="s">
        <v>126</v>
      </c>
      <c r="T443" s="32" t="str">
        <f t="shared" si="77"/>
        <v>小学数学</v>
      </c>
      <c r="U443" s="32" t="str">
        <f>IFERROR(VLOOKUP(复审!T443,#REF!,2,FALSE),"无此科目")</f>
        <v>无此科目</v>
      </c>
      <c r="V443" s="21" t="str">
        <f t="shared" si="78"/>
        <v>无此科目350</v>
      </c>
      <c r="W443" s="21">
        <f t="shared" si="72"/>
        <v>350</v>
      </c>
      <c r="X443" s="21">
        <f t="shared" si="73"/>
        <v>1</v>
      </c>
      <c r="Y443" s="21">
        <f t="shared" si="79"/>
        <v>1</v>
      </c>
      <c r="Z44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43" s="13" t="str">
        <f t="shared" si="74"/>
        <v/>
      </c>
      <c r="AB443" s="13" t="str">
        <f t="shared" si="80"/>
        <v>Y</v>
      </c>
      <c r="AC443" s="13" t="str">
        <f t="shared" si="81"/>
        <v/>
      </c>
      <c r="AD443" s="13">
        <f t="shared" si="82"/>
        <v>1</v>
      </c>
      <c r="AE443" s="13" t="e">
        <f>IF(AND(VLOOKUP($T443,#REF!,2,0)=0,S443=""),"“错误请确认”",IF(VLOOKUP($T443,#REF!,2,0)=0,S443,VLOOKUP($T443,#REF!,2,0)))</f>
        <v>#REF!</v>
      </c>
      <c r="AF443" s="13" t="s">
        <v>2084</v>
      </c>
      <c r="AG443" s="13" t="e">
        <f>IF(VLOOKUP(T443,#REF!,29,0)=0,VLOOKUP(T443,#REF!,23,0)&amp;RIGHT(S443,2),VLOOKUP(T443,#REF!,23,0)&amp;VLOOKUP(T443,#REF!,29,0))</f>
        <v>#REF!</v>
      </c>
      <c r="AH443" s="13" t="s">
        <v>61</v>
      </c>
      <c r="AI443" s="13" t="e">
        <f t="shared" si="83"/>
        <v>#REF!</v>
      </c>
    </row>
    <row r="444" ht="15" customHeight="1" spans="1:35">
      <c r="A444" s="21">
        <f t="shared" si="75"/>
        <v>443</v>
      </c>
      <c r="B444" s="22" t="s">
        <v>2085</v>
      </c>
      <c r="C444" s="22" t="s">
        <v>45</v>
      </c>
      <c r="D444" s="22" t="s">
        <v>36</v>
      </c>
      <c r="E444" s="22" t="s">
        <v>2086</v>
      </c>
      <c r="F444" s="22" t="s">
        <v>2085</v>
      </c>
      <c r="G444" s="22" t="s">
        <v>2085</v>
      </c>
      <c r="H444" s="22" t="s">
        <v>2085</v>
      </c>
      <c r="I444" s="22" t="s">
        <v>2085</v>
      </c>
      <c r="J444" s="22" t="s">
        <v>2085</v>
      </c>
      <c r="K444" s="22" t="s">
        <v>1561</v>
      </c>
      <c r="L444" s="22" t="s">
        <v>2087</v>
      </c>
      <c r="M444" s="22" t="s">
        <v>91</v>
      </c>
      <c r="N444" s="22" t="e">
        <f>INDEX(#REF!,MATCH($K444,#REF!,0))</f>
        <v>#REF!</v>
      </c>
      <c r="O444" s="21"/>
      <c r="P444" s="25" t="str">
        <f t="shared" si="76"/>
        <v/>
      </c>
      <c r="Q444" s="21"/>
      <c r="R444" s="21"/>
      <c r="S444" s="21"/>
      <c r="T444" s="32" t="str">
        <f t="shared" si="77"/>
        <v>小学数学</v>
      </c>
      <c r="U444" s="32" t="str">
        <f>IFERROR(VLOOKUP(复审!T444,#REF!,2,FALSE),"无此科目")</f>
        <v>无此科目</v>
      </c>
      <c r="V444" s="21" t="str">
        <f t="shared" si="78"/>
        <v/>
      </c>
      <c r="W444" s="21">
        <f t="shared" si="72"/>
        <v>0</v>
      </c>
      <c r="X444" s="21">
        <f t="shared" si="73"/>
        <v>1</v>
      </c>
      <c r="Y444" s="21" t="str">
        <f t="shared" si="79"/>
        <v/>
      </c>
      <c r="Z44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44" s="13" t="str">
        <f t="shared" si="74"/>
        <v/>
      </c>
      <c r="AB444" s="13" t="str">
        <f t="shared" si="80"/>
        <v>N</v>
      </c>
      <c r="AC444" s="13">
        <f t="shared" si="81"/>
        <v>263</v>
      </c>
      <c r="AD444" s="13" t="str">
        <f t="shared" si="82"/>
        <v/>
      </c>
      <c r="AE444" s="13" t="e">
        <f>IF(AND(VLOOKUP($T444,#REF!,2,0)=0,S444=""),"“错误请确认”",IF(VLOOKUP($T444,#REF!,2,0)=0,S444,VLOOKUP($T444,#REF!,2,0)))</f>
        <v>#REF!</v>
      </c>
      <c r="AF444" s="13" t="s">
        <v>2088</v>
      </c>
      <c r="AG444" s="13" t="e">
        <f>IF(VLOOKUP(T444,#REF!,29,0)=0,VLOOKUP(T444,#REF!,23,0)&amp;RIGHT(S444,2),VLOOKUP(T444,#REF!,23,0)&amp;VLOOKUP(T444,#REF!,29,0))</f>
        <v>#REF!</v>
      </c>
      <c r="AH444" s="13" t="s">
        <v>50</v>
      </c>
      <c r="AI444" s="13" t="e">
        <f t="shared" si="83"/>
        <v>#REF!</v>
      </c>
    </row>
    <row r="445" ht="15" customHeight="1" spans="1:35">
      <c r="A445" s="21">
        <f t="shared" si="75"/>
        <v>444</v>
      </c>
      <c r="B445" s="22" t="s">
        <v>2089</v>
      </c>
      <c r="C445" s="22" t="s">
        <v>45</v>
      </c>
      <c r="D445" s="22" t="s">
        <v>36</v>
      </c>
      <c r="E445" s="22" t="s">
        <v>2090</v>
      </c>
      <c r="F445" s="22" t="s">
        <v>2089</v>
      </c>
      <c r="G445" s="22" t="s">
        <v>2089</v>
      </c>
      <c r="H445" s="22" t="s">
        <v>2089</v>
      </c>
      <c r="I445" s="22" t="s">
        <v>2089</v>
      </c>
      <c r="J445" s="22" t="s">
        <v>2089</v>
      </c>
      <c r="K445" s="22" t="s">
        <v>1561</v>
      </c>
      <c r="L445" s="22" t="s">
        <v>2091</v>
      </c>
      <c r="M445" s="22" t="s">
        <v>2092</v>
      </c>
      <c r="N445" s="22" t="e">
        <f>INDEX(#REF!,MATCH($K445,#REF!,0))</f>
        <v>#REF!</v>
      </c>
      <c r="O445" s="21"/>
      <c r="P445" s="25" t="str">
        <f t="shared" si="76"/>
        <v/>
      </c>
      <c r="Q445" s="21"/>
      <c r="R445" s="21"/>
      <c r="S445" s="21"/>
      <c r="T445" s="32" t="str">
        <f t="shared" si="77"/>
        <v>小学数学</v>
      </c>
      <c r="U445" s="32" t="str">
        <f>IFERROR(VLOOKUP(复审!T445,#REF!,2,FALSE),"无此科目")</f>
        <v>无此科目</v>
      </c>
      <c r="V445" s="21" t="str">
        <f t="shared" si="78"/>
        <v/>
      </c>
      <c r="W445" s="21">
        <f t="shared" si="72"/>
        <v>0</v>
      </c>
      <c r="X445" s="21">
        <f t="shared" si="73"/>
        <v>1</v>
      </c>
      <c r="Y445" s="21" t="str">
        <f t="shared" si="79"/>
        <v/>
      </c>
      <c r="Z44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45" s="13" t="str">
        <f t="shared" si="74"/>
        <v/>
      </c>
      <c r="AB445" s="13" t="str">
        <f t="shared" si="80"/>
        <v>N</v>
      </c>
      <c r="AC445" s="13">
        <f t="shared" si="81"/>
        <v>264</v>
      </c>
      <c r="AD445" s="13" t="str">
        <f t="shared" si="82"/>
        <v/>
      </c>
      <c r="AE445" s="13" t="e">
        <f>IF(AND(VLOOKUP($T445,#REF!,2,0)=0,S445=""),"“错误请确认”",IF(VLOOKUP($T445,#REF!,2,0)=0,S445,VLOOKUP($T445,#REF!,2,0)))</f>
        <v>#REF!</v>
      </c>
      <c r="AF445" s="13" t="s">
        <v>2093</v>
      </c>
      <c r="AG445" s="13" t="e">
        <f>IF(VLOOKUP(T445,#REF!,29,0)=0,VLOOKUP(T445,#REF!,23,0)&amp;RIGHT(S445,2),VLOOKUP(T445,#REF!,23,0)&amp;VLOOKUP(T445,#REF!,29,0))</f>
        <v>#REF!</v>
      </c>
      <c r="AH445" s="13" t="s">
        <v>50</v>
      </c>
      <c r="AI445" s="13" t="e">
        <f t="shared" si="83"/>
        <v>#REF!</v>
      </c>
    </row>
    <row r="446" ht="15" customHeight="1" spans="1:35">
      <c r="A446" s="21">
        <f t="shared" si="75"/>
        <v>445</v>
      </c>
      <c r="B446" s="22" t="s">
        <v>2094</v>
      </c>
      <c r="C446" s="22" t="s">
        <v>35</v>
      </c>
      <c r="D446" s="22" t="s">
        <v>36</v>
      </c>
      <c r="E446" s="22" t="s">
        <v>2095</v>
      </c>
      <c r="F446" s="22" t="s">
        <v>2094</v>
      </c>
      <c r="G446" s="22" t="s">
        <v>2094</v>
      </c>
      <c r="H446" s="22" t="s">
        <v>2094</v>
      </c>
      <c r="I446" s="22" t="s">
        <v>2094</v>
      </c>
      <c r="J446" s="22" t="s">
        <v>2094</v>
      </c>
      <c r="K446" s="22" t="s">
        <v>1561</v>
      </c>
      <c r="L446" s="22" t="s">
        <v>2096</v>
      </c>
      <c r="M446" s="22" t="s">
        <v>2096</v>
      </c>
      <c r="N446" s="22" t="e">
        <f>INDEX(#REF!,MATCH($K446,#REF!,0))</f>
        <v>#REF!</v>
      </c>
      <c r="O446" s="21"/>
      <c r="P446" s="25" t="str">
        <f t="shared" si="76"/>
        <v/>
      </c>
      <c r="Q446" s="21"/>
      <c r="R446" s="21"/>
      <c r="S446" s="21"/>
      <c r="T446" s="32" t="str">
        <f t="shared" si="77"/>
        <v>小学数学</v>
      </c>
      <c r="U446" s="32" t="str">
        <f>IFERROR(VLOOKUP(复审!T446,#REF!,2,FALSE),"无此科目")</f>
        <v>无此科目</v>
      </c>
      <c r="V446" s="21" t="str">
        <f t="shared" si="78"/>
        <v/>
      </c>
      <c r="W446" s="21">
        <f t="shared" si="72"/>
        <v>0</v>
      </c>
      <c r="X446" s="21">
        <f t="shared" si="73"/>
        <v>1</v>
      </c>
      <c r="Y446" s="21" t="str">
        <f t="shared" si="79"/>
        <v/>
      </c>
      <c r="Z44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46" s="13" t="str">
        <f t="shared" si="74"/>
        <v/>
      </c>
      <c r="AB446" s="13" t="str">
        <f t="shared" si="80"/>
        <v>N</v>
      </c>
      <c r="AC446" s="13">
        <f t="shared" si="81"/>
        <v>265</v>
      </c>
      <c r="AD446" s="13" t="str">
        <f t="shared" si="82"/>
        <v/>
      </c>
      <c r="AE446" s="13" t="e">
        <f>IF(AND(VLOOKUP($T446,#REF!,2,0)=0,S446=""),"“错误请确认”",IF(VLOOKUP($T446,#REF!,2,0)=0,S446,VLOOKUP($T446,#REF!,2,0)))</f>
        <v>#REF!</v>
      </c>
      <c r="AF446" s="13" t="s">
        <v>2097</v>
      </c>
      <c r="AG446" s="13" t="e">
        <f>IF(VLOOKUP(T446,#REF!,29,0)=0,VLOOKUP(T446,#REF!,23,0)&amp;RIGHT(S446,2),VLOOKUP(T446,#REF!,23,0)&amp;VLOOKUP(T446,#REF!,29,0))</f>
        <v>#REF!</v>
      </c>
      <c r="AH446" s="13" t="s">
        <v>50</v>
      </c>
      <c r="AI446" s="13" t="e">
        <f t="shared" si="83"/>
        <v>#REF!</v>
      </c>
    </row>
    <row r="447" ht="15" customHeight="1" spans="1:35">
      <c r="A447" s="21">
        <f t="shared" si="75"/>
        <v>446</v>
      </c>
      <c r="B447" s="22" t="s">
        <v>2098</v>
      </c>
      <c r="C447" s="22" t="s">
        <v>45</v>
      </c>
      <c r="D447" s="22" t="s">
        <v>36</v>
      </c>
      <c r="E447" s="22" t="s">
        <v>2099</v>
      </c>
      <c r="F447" s="22" t="s">
        <v>2098</v>
      </c>
      <c r="G447" s="22" t="s">
        <v>2098</v>
      </c>
      <c r="H447" s="22" t="s">
        <v>2098</v>
      </c>
      <c r="I447" s="22" t="s">
        <v>2098</v>
      </c>
      <c r="J447" s="22" t="s">
        <v>2098</v>
      </c>
      <c r="K447" s="22" t="s">
        <v>1561</v>
      </c>
      <c r="L447" s="22" t="s">
        <v>2100</v>
      </c>
      <c r="M447" s="22" t="s">
        <v>2101</v>
      </c>
      <c r="N447" s="22" t="e">
        <f>INDEX(#REF!,MATCH($K447,#REF!,0))</f>
        <v>#REF!</v>
      </c>
      <c r="O447" s="21"/>
      <c r="P447" s="25" t="str">
        <f t="shared" si="76"/>
        <v>小学数学第12考场</v>
      </c>
      <c r="Q447" s="21"/>
      <c r="R447" s="21">
        <v>353</v>
      </c>
      <c r="S447" s="21" t="s">
        <v>150</v>
      </c>
      <c r="T447" s="32" t="str">
        <f t="shared" si="77"/>
        <v>小学数学</v>
      </c>
      <c r="U447" s="32" t="str">
        <f>IFERROR(VLOOKUP(复审!T447,#REF!,2,FALSE),"无此科目")</f>
        <v>无此科目</v>
      </c>
      <c r="V447" s="21" t="str">
        <f t="shared" si="78"/>
        <v>无此科目353</v>
      </c>
      <c r="W447" s="21">
        <f t="shared" si="72"/>
        <v>353</v>
      </c>
      <c r="X447" s="21">
        <f t="shared" si="73"/>
        <v>1</v>
      </c>
      <c r="Y447" s="21">
        <f t="shared" si="79"/>
        <v>1</v>
      </c>
      <c r="Z44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47" s="13" t="str">
        <f t="shared" si="74"/>
        <v/>
      </c>
      <c r="AB447" s="13" t="str">
        <f t="shared" si="80"/>
        <v>Y</v>
      </c>
      <c r="AC447" s="13" t="str">
        <f t="shared" si="81"/>
        <v/>
      </c>
      <c r="AD447" s="13">
        <f t="shared" si="82"/>
        <v>1</v>
      </c>
      <c r="AE447" s="13" t="e">
        <f>IF(AND(VLOOKUP($T447,#REF!,2,0)=0,S447=""),"“错误请确认”",IF(VLOOKUP($T447,#REF!,2,0)=0,S447,VLOOKUP($T447,#REF!,2,0)))</f>
        <v>#REF!</v>
      </c>
      <c r="AF447" s="13" t="s">
        <v>2102</v>
      </c>
      <c r="AG447" s="13" t="e">
        <f>IF(VLOOKUP(T447,#REF!,29,0)=0,VLOOKUP(T447,#REF!,23,0)&amp;RIGHT(S447,2),VLOOKUP(T447,#REF!,23,0)&amp;VLOOKUP(T447,#REF!,29,0))</f>
        <v>#REF!</v>
      </c>
      <c r="AH447" s="13" t="s">
        <v>1561</v>
      </c>
      <c r="AI447" s="13" t="e">
        <f t="shared" si="83"/>
        <v>#REF!</v>
      </c>
    </row>
    <row r="448" ht="15" customHeight="1" spans="1:35">
      <c r="A448" s="21">
        <f t="shared" si="75"/>
        <v>447</v>
      </c>
      <c r="B448" s="22" t="s">
        <v>2103</v>
      </c>
      <c r="C448" s="22" t="s">
        <v>45</v>
      </c>
      <c r="D448" s="22" t="s">
        <v>36</v>
      </c>
      <c r="E448" s="22" t="s">
        <v>2104</v>
      </c>
      <c r="F448" s="22" t="s">
        <v>2103</v>
      </c>
      <c r="G448" s="22" t="s">
        <v>2103</v>
      </c>
      <c r="H448" s="22" t="s">
        <v>2103</v>
      </c>
      <c r="I448" s="22" t="s">
        <v>2103</v>
      </c>
      <c r="J448" s="22" t="s">
        <v>2103</v>
      </c>
      <c r="K448" s="22" t="s">
        <v>1561</v>
      </c>
      <c r="L448" s="22" t="s">
        <v>2105</v>
      </c>
      <c r="M448" s="22" t="s">
        <v>2106</v>
      </c>
      <c r="N448" s="22" t="e">
        <f>INDEX(#REF!,MATCH($K448,#REF!,0))</f>
        <v>#REF!</v>
      </c>
      <c r="O448" s="21"/>
      <c r="P448" s="25" t="str">
        <f t="shared" si="76"/>
        <v/>
      </c>
      <c r="Q448" s="21"/>
      <c r="R448" s="21"/>
      <c r="S448" s="21"/>
      <c r="T448" s="32" t="str">
        <f t="shared" si="77"/>
        <v>小学数学</v>
      </c>
      <c r="U448" s="32" t="str">
        <f>IFERROR(VLOOKUP(复审!T448,#REF!,2,FALSE),"无此科目")</f>
        <v>无此科目</v>
      </c>
      <c r="V448" s="21" t="str">
        <f t="shared" si="78"/>
        <v/>
      </c>
      <c r="W448" s="21">
        <f t="shared" si="72"/>
        <v>0</v>
      </c>
      <c r="X448" s="21">
        <f t="shared" si="73"/>
        <v>1</v>
      </c>
      <c r="Y448" s="21" t="str">
        <f t="shared" si="79"/>
        <v/>
      </c>
      <c r="Z44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48" s="13" t="str">
        <f t="shared" si="74"/>
        <v/>
      </c>
      <c r="AB448" s="13" t="str">
        <f t="shared" si="80"/>
        <v>N</v>
      </c>
      <c r="AC448" s="13">
        <f t="shared" si="81"/>
        <v>266</v>
      </c>
      <c r="AD448" s="13" t="str">
        <f t="shared" si="82"/>
        <v/>
      </c>
      <c r="AE448" s="13" t="e">
        <f>IF(AND(VLOOKUP($T448,#REF!,2,0)=0,S448=""),"“错误请确认”",IF(VLOOKUP($T448,#REF!,2,0)=0,S448,VLOOKUP($T448,#REF!,2,0)))</f>
        <v>#REF!</v>
      </c>
      <c r="AF448" s="13" t="s">
        <v>2107</v>
      </c>
      <c r="AG448" s="13" t="e">
        <f>IF(VLOOKUP(T448,#REF!,29,0)=0,VLOOKUP(T448,#REF!,23,0)&amp;RIGHT(S448,2),VLOOKUP(T448,#REF!,23,0)&amp;VLOOKUP(T448,#REF!,29,0))</f>
        <v>#REF!</v>
      </c>
      <c r="AH448" s="13" t="s">
        <v>50</v>
      </c>
      <c r="AI448" s="13" t="e">
        <f t="shared" si="83"/>
        <v>#REF!</v>
      </c>
    </row>
    <row r="449" ht="15" customHeight="1" spans="1:35">
      <c r="A449" s="21">
        <f t="shared" si="75"/>
        <v>448</v>
      </c>
      <c r="B449" s="22" t="s">
        <v>2108</v>
      </c>
      <c r="C449" s="22" t="s">
        <v>35</v>
      </c>
      <c r="D449" s="22" t="s">
        <v>36</v>
      </c>
      <c r="E449" s="22" t="s">
        <v>2109</v>
      </c>
      <c r="F449" s="22" t="s">
        <v>2108</v>
      </c>
      <c r="G449" s="22" t="s">
        <v>2108</v>
      </c>
      <c r="H449" s="22" t="s">
        <v>2108</v>
      </c>
      <c r="I449" s="22" t="s">
        <v>2108</v>
      </c>
      <c r="J449" s="22" t="s">
        <v>2108</v>
      </c>
      <c r="K449" s="22" t="s">
        <v>1561</v>
      </c>
      <c r="L449" s="22" t="s">
        <v>2110</v>
      </c>
      <c r="M449" s="22" t="s">
        <v>2111</v>
      </c>
      <c r="N449" s="22" t="e">
        <f>INDEX(#REF!,MATCH($K449,#REF!,0))</f>
        <v>#REF!</v>
      </c>
      <c r="O449" s="21"/>
      <c r="P449" s="25" t="str">
        <f t="shared" si="76"/>
        <v>小学数学第9考场</v>
      </c>
      <c r="Q449" s="21"/>
      <c r="R449" s="21">
        <v>261</v>
      </c>
      <c r="S449" s="21" t="s">
        <v>126</v>
      </c>
      <c r="T449" s="32" t="str">
        <f t="shared" si="77"/>
        <v>小学数学</v>
      </c>
      <c r="U449" s="32" t="str">
        <f>IFERROR(VLOOKUP(复审!T449,#REF!,2,FALSE),"无此科目")</f>
        <v>无此科目</v>
      </c>
      <c r="V449" s="21" t="str">
        <f t="shared" si="78"/>
        <v>无此科目261</v>
      </c>
      <c r="W449" s="21">
        <f t="shared" si="72"/>
        <v>261</v>
      </c>
      <c r="X449" s="21">
        <f t="shared" si="73"/>
        <v>1</v>
      </c>
      <c r="Y449" s="21">
        <f t="shared" si="79"/>
        <v>1</v>
      </c>
      <c r="Z44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49" s="13" t="str">
        <f t="shared" si="74"/>
        <v/>
      </c>
      <c r="AB449" s="13" t="str">
        <f t="shared" si="80"/>
        <v>Y</v>
      </c>
      <c r="AC449" s="13" t="str">
        <f t="shared" si="81"/>
        <v/>
      </c>
      <c r="AD449" s="13">
        <f t="shared" si="82"/>
        <v>1</v>
      </c>
      <c r="AE449" s="13" t="e">
        <f>IF(AND(VLOOKUP($T449,#REF!,2,0)=0,S449=""),"“错误请确认”",IF(VLOOKUP($T449,#REF!,2,0)=0,S449,VLOOKUP($T449,#REF!,2,0)))</f>
        <v>#REF!</v>
      </c>
      <c r="AF449" s="13" t="s">
        <v>2112</v>
      </c>
      <c r="AG449" s="13" t="e">
        <f>IF(VLOOKUP(T449,#REF!,29,0)=0,VLOOKUP(T449,#REF!,23,0)&amp;RIGHT(S449,2),VLOOKUP(T449,#REF!,23,0)&amp;VLOOKUP(T449,#REF!,29,0))</f>
        <v>#REF!</v>
      </c>
      <c r="AH449" s="13" t="s">
        <v>1561</v>
      </c>
      <c r="AI449" s="13" t="e">
        <f t="shared" si="83"/>
        <v>#REF!</v>
      </c>
    </row>
    <row r="450" ht="15" customHeight="1" spans="1:35">
      <c r="A450" s="21">
        <f t="shared" si="75"/>
        <v>449</v>
      </c>
      <c r="B450" s="22" t="s">
        <v>2113</v>
      </c>
      <c r="C450" s="22" t="s">
        <v>45</v>
      </c>
      <c r="D450" s="22" t="s">
        <v>36</v>
      </c>
      <c r="E450" s="22" t="s">
        <v>2114</v>
      </c>
      <c r="F450" s="22" t="s">
        <v>2113</v>
      </c>
      <c r="G450" s="22" t="s">
        <v>2113</v>
      </c>
      <c r="H450" s="22" t="s">
        <v>2113</v>
      </c>
      <c r="I450" s="22" t="s">
        <v>2113</v>
      </c>
      <c r="J450" s="22" t="s">
        <v>2113</v>
      </c>
      <c r="K450" s="22" t="s">
        <v>1561</v>
      </c>
      <c r="L450" s="22" t="s">
        <v>2115</v>
      </c>
      <c r="M450" s="22" t="s">
        <v>2116</v>
      </c>
      <c r="N450" s="22" t="e">
        <f>INDEX(#REF!,MATCH($K450,#REF!,0))</f>
        <v>#REF!</v>
      </c>
      <c r="O450" s="21"/>
      <c r="P450" s="25" t="str">
        <f t="shared" si="76"/>
        <v/>
      </c>
      <c r="Q450" s="21"/>
      <c r="R450" s="21"/>
      <c r="S450" s="21"/>
      <c r="T450" s="32" t="str">
        <f t="shared" si="77"/>
        <v>小学数学</v>
      </c>
      <c r="U450" s="32" t="str">
        <f>IFERROR(VLOOKUP(复审!T450,#REF!,2,FALSE),"无此科目")</f>
        <v>无此科目</v>
      </c>
      <c r="V450" s="21" t="str">
        <f t="shared" si="78"/>
        <v/>
      </c>
      <c r="W450" s="21">
        <f t="shared" ref="W450:W513" si="84">COUNTIFS($U$2:$U$1000,U450,$R$2:$R$1000,"&lt;="&amp;R450)</f>
        <v>0</v>
      </c>
      <c r="X450" s="21">
        <f t="shared" ref="X450:X513" si="85">IF(E450="","",COUNTIF($E$2:$E$1000,E450&amp;"*"))</f>
        <v>1</v>
      </c>
      <c r="Y450" s="21" t="str">
        <f t="shared" si="79"/>
        <v/>
      </c>
      <c r="Z45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50" s="13" t="str">
        <f t="shared" ref="AA450:AA513" si="86">IF(OR(H450="硕士",H450="硕士在读",H450="硕士研究生",H450="研究生")=TRUE,"免考","")</f>
        <v/>
      </c>
      <c r="AB450" s="13" t="str">
        <f t="shared" si="80"/>
        <v>N</v>
      </c>
      <c r="AC450" s="13">
        <f t="shared" si="81"/>
        <v>267</v>
      </c>
      <c r="AD450" s="13" t="str">
        <f t="shared" si="82"/>
        <v/>
      </c>
      <c r="AE450" s="13" t="e">
        <f>IF(AND(VLOOKUP($T450,#REF!,2,0)=0,S450=""),"“错误请确认”",IF(VLOOKUP($T450,#REF!,2,0)=0,S450,VLOOKUP($T450,#REF!,2,0)))</f>
        <v>#REF!</v>
      </c>
      <c r="AF450" s="13" t="s">
        <v>2117</v>
      </c>
      <c r="AG450" s="13" t="e">
        <f>IF(VLOOKUP(T450,#REF!,29,0)=0,VLOOKUP(T450,#REF!,23,0)&amp;RIGHT(S450,2),VLOOKUP(T450,#REF!,23,0)&amp;VLOOKUP(T450,#REF!,29,0))</f>
        <v>#REF!</v>
      </c>
      <c r="AH450" s="13" t="s">
        <v>50</v>
      </c>
      <c r="AI450" s="13" t="e">
        <f t="shared" si="83"/>
        <v>#REF!</v>
      </c>
    </row>
    <row r="451" ht="15" customHeight="1" spans="1:35">
      <c r="A451" s="21">
        <f t="shared" ref="A451:A514" si="87">ROW()-1</f>
        <v>450</v>
      </c>
      <c r="B451" s="22" t="s">
        <v>2118</v>
      </c>
      <c r="C451" s="22" t="s">
        <v>35</v>
      </c>
      <c r="D451" s="22" t="s">
        <v>36</v>
      </c>
      <c r="E451" s="22" t="s">
        <v>2119</v>
      </c>
      <c r="F451" s="22" t="s">
        <v>2118</v>
      </c>
      <c r="G451" s="22" t="s">
        <v>2118</v>
      </c>
      <c r="H451" s="22" t="s">
        <v>2118</v>
      </c>
      <c r="I451" s="22" t="s">
        <v>2118</v>
      </c>
      <c r="J451" s="22" t="s">
        <v>2118</v>
      </c>
      <c r="K451" s="22" t="s">
        <v>1561</v>
      </c>
      <c r="L451" s="22" t="s">
        <v>2120</v>
      </c>
      <c r="M451" s="22" t="s">
        <v>2121</v>
      </c>
      <c r="N451" s="22" t="e">
        <f>INDEX(#REF!,MATCH($K451,#REF!,0))</f>
        <v>#REF!</v>
      </c>
      <c r="O451" s="21"/>
      <c r="P451" s="25" t="str">
        <f t="shared" ref="P451:P514" si="88">IF(W451=0,"",T451&amp;"第"&amp;ROUNDUP(W451/30,0)&amp;"考场")</f>
        <v>小学数学第13考场</v>
      </c>
      <c r="Q451" s="21"/>
      <c r="R451" s="21">
        <v>376</v>
      </c>
      <c r="S451" s="21" t="s">
        <v>175</v>
      </c>
      <c r="T451" s="32" t="str">
        <f t="shared" ref="T451:T514" si="89">LEFT(K451,20)</f>
        <v>小学数学</v>
      </c>
      <c r="U451" s="32" t="str">
        <f>IFERROR(VLOOKUP(复审!T451,#REF!,2,FALSE),"无此科目")</f>
        <v>无此科目</v>
      </c>
      <c r="V451" s="21" t="str">
        <f t="shared" ref="V451:V514" si="90">IF(R451="","",IF(W451&lt;=9,U451&amp;"00"&amp;W451,IF(W451&lt;=100,U451&amp;"0"&amp;W451,U451&amp;W451)))</f>
        <v>无此科目376</v>
      </c>
      <c r="W451" s="21">
        <f t="shared" si="84"/>
        <v>376</v>
      </c>
      <c r="X451" s="21">
        <f t="shared" si="85"/>
        <v>1</v>
      </c>
      <c r="Y451" s="21">
        <f t="shared" ref="Y451:Y514" si="91">IF(OR(RIGHT(V451,1)=0,R451=""),"",COUNTIF($V$2:$V$961,V451))</f>
        <v>1</v>
      </c>
      <c r="Z45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51" s="13" t="str">
        <f t="shared" si="86"/>
        <v/>
      </c>
      <c r="AB451" s="13" t="str">
        <f t="shared" ref="AB451:AB514" si="92">IF(B451="","",IF(R451&gt;=1,"Y","N"))</f>
        <v>Y</v>
      </c>
      <c r="AC451" s="13" t="str">
        <f t="shared" ref="AC451:AC514" si="93">IF(OR(R451&gt;=1,B451=""),"",COUNTIFS($A$2:$A$961,"&lt;="&amp;A451,$A$2:$A$961,"&gt;="&amp;1,$AB$2:$AB$961,"N"))</f>
        <v/>
      </c>
      <c r="AD451" s="13">
        <f t="shared" ref="AD451:AD514" si="94">IF(OR(RIGHT(V451,1)=0,R451=""),"",COUNTIF($R$2:$R$961,R451))</f>
        <v>1</v>
      </c>
      <c r="AE451" s="13" t="e">
        <f>IF(AND(VLOOKUP($T451,#REF!,2,0)=0,S451=""),"“错误请确认”",IF(VLOOKUP($T451,#REF!,2,0)=0,S451,VLOOKUP($T451,#REF!,2,0)))</f>
        <v>#REF!</v>
      </c>
      <c r="AF451" s="13" t="s">
        <v>2122</v>
      </c>
      <c r="AG451" s="13" t="e">
        <f>IF(VLOOKUP(T451,#REF!,29,0)=0,VLOOKUP(T451,#REF!,23,0)&amp;RIGHT(S451,2),VLOOKUP(T451,#REF!,23,0)&amp;VLOOKUP(T451,#REF!,29,0))</f>
        <v>#REF!</v>
      </c>
      <c r="AH451" s="13" t="s">
        <v>61</v>
      </c>
      <c r="AI451" s="13" t="e">
        <f t="shared" ref="AI451:AI514" si="95">LEFT(AE451,5)</f>
        <v>#REF!</v>
      </c>
    </row>
    <row r="452" ht="15" customHeight="1" spans="1:35">
      <c r="A452" s="21">
        <f t="shared" si="87"/>
        <v>451</v>
      </c>
      <c r="B452" s="22" t="s">
        <v>2123</v>
      </c>
      <c r="C452" s="22" t="s">
        <v>45</v>
      </c>
      <c r="D452" s="22" t="s">
        <v>36</v>
      </c>
      <c r="E452" s="22" t="s">
        <v>2124</v>
      </c>
      <c r="F452" s="22" t="s">
        <v>2123</v>
      </c>
      <c r="G452" s="22" t="s">
        <v>2123</v>
      </c>
      <c r="H452" s="22" t="s">
        <v>2123</v>
      </c>
      <c r="I452" s="22" t="s">
        <v>2123</v>
      </c>
      <c r="J452" s="22" t="s">
        <v>2123</v>
      </c>
      <c r="K452" s="22" t="s">
        <v>1561</v>
      </c>
      <c r="L452" s="22" t="s">
        <v>2125</v>
      </c>
      <c r="M452" s="22" t="s">
        <v>2126</v>
      </c>
      <c r="N452" s="22" t="e">
        <f>INDEX(#REF!,MATCH($K452,#REF!,0))</f>
        <v>#REF!</v>
      </c>
      <c r="O452" s="21"/>
      <c r="P452" s="25" t="str">
        <f t="shared" si="88"/>
        <v/>
      </c>
      <c r="Q452" s="21"/>
      <c r="R452" s="21"/>
      <c r="S452" s="21"/>
      <c r="T452" s="32" t="str">
        <f t="shared" si="89"/>
        <v>小学数学</v>
      </c>
      <c r="U452" s="32" t="str">
        <f>IFERROR(VLOOKUP(复审!T452,#REF!,2,FALSE),"无此科目")</f>
        <v>无此科目</v>
      </c>
      <c r="V452" s="21" t="str">
        <f t="shared" si="90"/>
        <v/>
      </c>
      <c r="W452" s="21">
        <f t="shared" si="84"/>
        <v>0</v>
      </c>
      <c r="X452" s="21">
        <f t="shared" si="85"/>
        <v>1</v>
      </c>
      <c r="Y452" s="21" t="str">
        <f t="shared" si="91"/>
        <v/>
      </c>
      <c r="Z45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52" s="13" t="str">
        <f t="shared" si="86"/>
        <v/>
      </c>
      <c r="AB452" s="13" t="str">
        <f t="shared" si="92"/>
        <v>N</v>
      </c>
      <c r="AC452" s="13">
        <f t="shared" si="93"/>
        <v>268</v>
      </c>
      <c r="AD452" s="13" t="str">
        <f t="shared" si="94"/>
        <v/>
      </c>
      <c r="AE452" s="13" t="e">
        <f>IF(AND(VLOOKUP($T452,#REF!,2,0)=0,S452=""),"“错误请确认”",IF(VLOOKUP($T452,#REF!,2,0)=0,S452,VLOOKUP($T452,#REF!,2,0)))</f>
        <v>#REF!</v>
      </c>
      <c r="AF452" s="13" t="s">
        <v>2127</v>
      </c>
      <c r="AG452" s="13" t="e">
        <f>IF(VLOOKUP(T452,#REF!,29,0)=0,VLOOKUP(T452,#REF!,23,0)&amp;RIGHT(S452,2),VLOOKUP(T452,#REF!,23,0)&amp;VLOOKUP(T452,#REF!,29,0))</f>
        <v>#REF!</v>
      </c>
      <c r="AH452" s="13" t="s">
        <v>1561</v>
      </c>
      <c r="AI452" s="13" t="e">
        <f t="shared" si="95"/>
        <v>#REF!</v>
      </c>
    </row>
    <row r="453" ht="15" customHeight="1" spans="1:35">
      <c r="A453" s="21">
        <f t="shared" si="87"/>
        <v>452</v>
      </c>
      <c r="B453" s="22" t="s">
        <v>2128</v>
      </c>
      <c r="C453" s="22" t="s">
        <v>45</v>
      </c>
      <c r="D453" s="22" t="s">
        <v>36</v>
      </c>
      <c r="E453" s="22" t="s">
        <v>2129</v>
      </c>
      <c r="F453" s="22" t="s">
        <v>2128</v>
      </c>
      <c r="G453" s="22" t="s">
        <v>2128</v>
      </c>
      <c r="H453" s="22" t="s">
        <v>2128</v>
      </c>
      <c r="I453" s="22" t="s">
        <v>2128</v>
      </c>
      <c r="J453" s="22" t="s">
        <v>2128</v>
      </c>
      <c r="K453" s="22" t="s">
        <v>1561</v>
      </c>
      <c r="L453" s="22" t="s">
        <v>2130</v>
      </c>
      <c r="M453" s="22" t="s">
        <v>2131</v>
      </c>
      <c r="N453" s="22" t="e">
        <f>INDEX(#REF!,MATCH($K453,#REF!,0))</f>
        <v>#REF!</v>
      </c>
      <c r="O453" s="21"/>
      <c r="P453" s="25" t="str">
        <f t="shared" si="88"/>
        <v>小学数学第2考场</v>
      </c>
      <c r="Q453" s="21"/>
      <c r="R453" s="21">
        <v>41</v>
      </c>
      <c r="S453" s="21" t="s">
        <v>175</v>
      </c>
      <c r="T453" s="32" t="str">
        <f t="shared" si="89"/>
        <v>小学数学</v>
      </c>
      <c r="U453" s="32" t="str">
        <f>IFERROR(VLOOKUP(复审!T453,#REF!,2,FALSE),"无此科目")</f>
        <v>无此科目</v>
      </c>
      <c r="V453" s="21" t="str">
        <f t="shared" si="90"/>
        <v>无此科目041</v>
      </c>
      <c r="W453" s="21">
        <f t="shared" si="84"/>
        <v>41</v>
      </c>
      <c r="X453" s="21">
        <f t="shared" si="85"/>
        <v>1</v>
      </c>
      <c r="Y453" s="21">
        <f t="shared" si="91"/>
        <v>1</v>
      </c>
      <c r="Z45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53" s="13" t="str">
        <f t="shared" si="86"/>
        <v/>
      </c>
      <c r="AB453" s="13" t="str">
        <f t="shared" si="92"/>
        <v>Y</v>
      </c>
      <c r="AC453" s="13" t="str">
        <f t="shared" si="93"/>
        <v/>
      </c>
      <c r="AD453" s="13">
        <f t="shared" si="94"/>
        <v>1</v>
      </c>
      <c r="AE453" s="13" t="e">
        <f>IF(AND(VLOOKUP($T453,#REF!,2,0)=0,S453=""),"“错误请确认”",IF(VLOOKUP($T453,#REF!,2,0)=0,S453,VLOOKUP($T453,#REF!,2,0)))</f>
        <v>#REF!</v>
      </c>
      <c r="AF453" s="13" t="s">
        <v>2132</v>
      </c>
      <c r="AG453" s="13" t="e">
        <f>IF(VLOOKUP(T453,#REF!,29,0)=0,VLOOKUP(T453,#REF!,23,0)&amp;RIGHT(S453,2),VLOOKUP(T453,#REF!,23,0)&amp;VLOOKUP(T453,#REF!,29,0))</f>
        <v>#REF!</v>
      </c>
      <c r="AH453" s="13" t="s">
        <v>1647</v>
      </c>
      <c r="AI453" s="13" t="e">
        <f t="shared" si="95"/>
        <v>#REF!</v>
      </c>
    </row>
    <row r="454" ht="15" customHeight="1" spans="1:35">
      <c r="A454" s="21">
        <f t="shared" si="87"/>
        <v>453</v>
      </c>
      <c r="B454" s="22" t="s">
        <v>2133</v>
      </c>
      <c r="C454" s="22" t="s">
        <v>45</v>
      </c>
      <c r="D454" s="22" t="s">
        <v>36</v>
      </c>
      <c r="E454" s="22" t="s">
        <v>2134</v>
      </c>
      <c r="F454" s="22" t="s">
        <v>2133</v>
      </c>
      <c r="G454" s="22" t="s">
        <v>2133</v>
      </c>
      <c r="H454" s="22" t="s">
        <v>2133</v>
      </c>
      <c r="I454" s="22" t="s">
        <v>2133</v>
      </c>
      <c r="J454" s="22" t="s">
        <v>2133</v>
      </c>
      <c r="K454" s="22" t="s">
        <v>1561</v>
      </c>
      <c r="L454" s="22" t="s">
        <v>2135</v>
      </c>
      <c r="M454" s="22" t="s">
        <v>2136</v>
      </c>
      <c r="N454" s="22" t="e">
        <f>INDEX(#REF!,MATCH($K454,#REF!,0))</f>
        <v>#REF!</v>
      </c>
      <c r="O454" s="21"/>
      <c r="P454" s="25" t="str">
        <f t="shared" si="88"/>
        <v/>
      </c>
      <c r="Q454" s="21"/>
      <c r="R454" s="21"/>
      <c r="S454" s="21"/>
      <c r="T454" s="32" t="str">
        <f t="shared" si="89"/>
        <v>小学数学</v>
      </c>
      <c r="U454" s="32" t="str">
        <f>IFERROR(VLOOKUP(复审!T454,#REF!,2,FALSE),"无此科目")</f>
        <v>无此科目</v>
      </c>
      <c r="V454" s="21" t="str">
        <f t="shared" si="90"/>
        <v/>
      </c>
      <c r="W454" s="21">
        <f t="shared" si="84"/>
        <v>0</v>
      </c>
      <c r="X454" s="21">
        <f t="shared" si="85"/>
        <v>1</v>
      </c>
      <c r="Y454" s="21" t="str">
        <f t="shared" si="91"/>
        <v/>
      </c>
      <c r="Z45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54" s="13" t="str">
        <f t="shared" si="86"/>
        <v/>
      </c>
      <c r="AB454" s="13" t="str">
        <f t="shared" si="92"/>
        <v>N</v>
      </c>
      <c r="AC454" s="13">
        <f t="shared" si="93"/>
        <v>269</v>
      </c>
      <c r="AD454" s="13" t="str">
        <f t="shared" si="94"/>
        <v/>
      </c>
      <c r="AE454" s="13" t="e">
        <f>IF(AND(VLOOKUP($T454,#REF!,2,0)=0,S454=""),"“错误请确认”",IF(VLOOKUP($T454,#REF!,2,0)=0,S454,VLOOKUP($T454,#REF!,2,0)))</f>
        <v>#REF!</v>
      </c>
      <c r="AF454" s="13" t="s">
        <v>2137</v>
      </c>
      <c r="AG454" s="13" t="e">
        <f>IF(VLOOKUP(T454,#REF!,29,0)=0,VLOOKUP(T454,#REF!,23,0)&amp;RIGHT(S454,2),VLOOKUP(T454,#REF!,23,0)&amp;VLOOKUP(T454,#REF!,29,0))</f>
        <v>#REF!</v>
      </c>
      <c r="AH454" s="13" t="s">
        <v>50</v>
      </c>
      <c r="AI454" s="13" t="e">
        <f t="shared" si="95"/>
        <v>#REF!</v>
      </c>
    </row>
    <row r="455" ht="15" customHeight="1" spans="1:35">
      <c r="A455" s="21">
        <f t="shared" si="87"/>
        <v>454</v>
      </c>
      <c r="B455" s="22" t="s">
        <v>2138</v>
      </c>
      <c r="C455" s="22" t="s">
        <v>45</v>
      </c>
      <c r="D455" s="22" t="s">
        <v>36</v>
      </c>
      <c r="E455" s="22" t="s">
        <v>2139</v>
      </c>
      <c r="F455" s="22" t="s">
        <v>2138</v>
      </c>
      <c r="G455" s="22" t="s">
        <v>2138</v>
      </c>
      <c r="H455" s="22" t="s">
        <v>2138</v>
      </c>
      <c r="I455" s="22" t="s">
        <v>2138</v>
      </c>
      <c r="J455" s="22" t="s">
        <v>2138</v>
      </c>
      <c r="K455" s="22" t="s">
        <v>1561</v>
      </c>
      <c r="L455" s="22" t="s">
        <v>2140</v>
      </c>
      <c r="M455" s="22" t="s">
        <v>2141</v>
      </c>
      <c r="N455" s="22" t="e">
        <f>INDEX(#REF!,MATCH($K455,#REF!,0))</f>
        <v>#REF!</v>
      </c>
      <c r="O455" s="21"/>
      <c r="P455" s="25" t="str">
        <f t="shared" si="88"/>
        <v>小学数学第1考场</v>
      </c>
      <c r="Q455" s="21"/>
      <c r="R455" s="21">
        <v>13</v>
      </c>
      <c r="S455" s="21" t="s">
        <v>210</v>
      </c>
      <c r="T455" s="32" t="str">
        <f t="shared" si="89"/>
        <v>小学数学</v>
      </c>
      <c r="U455" s="32" t="str">
        <f>IFERROR(VLOOKUP(复审!T455,#REF!,2,FALSE),"无此科目")</f>
        <v>无此科目</v>
      </c>
      <c r="V455" s="21" t="str">
        <f t="shared" si="90"/>
        <v>无此科目013</v>
      </c>
      <c r="W455" s="21">
        <f t="shared" si="84"/>
        <v>13</v>
      </c>
      <c r="X455" s="21">
        <f t="shared" si="85"/>
        <v>1</v>
      </c>
      <c r="Y455" s="21">
        <f t="shared" si="91"/>
        <v>1</v>
      </c>
      <c r="Z45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55" s="13" t="str">
        <f t="shared" si="86"/>
        <v/>
      </c>
      <c r="AB455" s="13" t="str">
        <f t="shared" si="92"/>
        <v>Y</v>
      </c>
      <c r="AC455" s="13" t="str">
        <f t="shared" si="93"/>
        <v/>
      </c>
      <c r="AD455" s="13">
        <f t="shared" si="94"/>
        <v>1</v>
      </c>
      <c r="AE455" s="13" t="e">
        <f>IF(AND(VLOOKUP($T455,#REF!,2,0)=0,S455=""),"“错误请确认”",IF(VLOOKUP($T455,#REF!,2,0)=0,S455,VLOOKUP($T455,#REF!,2,0)))</f>
        <v>#REF!</v>
      </c>
      <c r="AF455" s="13" t="s">
        <v>2142</v>
      </c>
      <c r="AG455" s="13" t="e">
        <f>IF(VLOOKUP(T455,#REF!,29,0)=0,VLOOKUP(T455,#REF!,23,0)&amp;RIGHT(S455,2),VLOOKUP(T455,#REF!,23,0)&amp;VLOOKUP(T455,#REF!,29,0))</f>
        <v>#REF!</v>
      </c>
      <c r="AH455" s="13" t="s">
        <v>124</v>
      </c>
      <c r="AI455" s="13" t="e">
        <f t="shared" si="95"/>
        <v>#REF!</v>
      </c>
    </row>
    <row r="456" ht="15" customHeight="1" spans="1:35">
      <c r="A456" s="21">
        <f t="shared" si="87"/>
        <v>455</v>
      </c>
      <c r="B456" s="22" t="s">
        <v>2143</v>
      </c>
      <c r="C456" s="22" t="s">
        <v>45</v>
      </c>
      <c r="D456" s="22" t="s">
        <v>36</v>
      </c>
      <c r="E456" s="22" t="s">
        <v>2144</v>
      </c>
      <c r="F456" s="22" t="s">
        <v>2143</v>
      </c>
      <c r="G456" s="22" t="s">
        <v>2143</v>
      </c>
      <c r="H456" s="22" t="s">
        <v>2143</v>
      </c>
      <c r="I456" s="22" t="s">
        <v>2143</v>
      </c>
      <c r="J456" s="22" t="s">
        <v>2143</v>
      </c>
      <c r="K456" s="22" t="s">
        <v>1561</v>
      </c>
      <c r="L456" s="22" t="s">
        <v>2145</v>
      </c>
      <c r="M456" s="22" t="s">
        <v>2146</v>
      </c>
      <c r="N456" s="22" t="e">
        <f>INDEX(#REF!,MATCH($K456,#REF!,0))</f>
        <v>#REF!</v>
      </c>
      <c r="O456" s="21"/>
      <c r="P456" s="25" t="str">
        <f t="shared" si="88"/>
        <v/>
      </c>
      <c r="Q456" s="21"/>
      <c r="R456" s="21"/>
      <c r="S456" s="21"/>
      <c r="T456" s="32" t="str">
        <f t="shared" si="89"/>
        <v>小学数学</v>
      </c>
      <c r="U456" s="32" t="str">
        <f>IFERROR(VLOOKUP(复审!T456,#REF!,2,FALSE),"无此科目")</f>
        <v>无此科目</v>
      </c>
      <c r="V456" s="21" t="str">
        <f t="shared" si="90"/>
        <v/>
      </c>
      <c r="W456" s="21">
        <f t="shared" si="84"/>
        <v>0</v>
      </c>
      <c r="X456" s="21">
        <f t="shared" si="85"/>
        <v>1</v>
      </c>
      <c r="Y456" s="21" t="str">
        <f t="shared" si="91"/>
        <v/>
      </c>
      <c r="Z45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56" s="13" t="str">
        <f t="shared" si="86"/>
        <v/>
      </c>
      <c r="AB456" s="13" t="str">
        <f t="shared" si="92"/>
        <v>N</v>
      </c>
      <c r="AC456" s="13">
        <f t="shared" si="93"/>
        <v>270</v>
      </c>
      <c r="AD456" s="13" t="str">
        <f t="shared" si="94"/>
        <v/>
      </c>
      <c r="AE456" s="13" t="e">
        <f>IF(AND(VLOOKUP($T456,#REF!,2,0)=0,S456=""),"“错误请确认”",IF(VLOOKUP($T456,#REF!,2,0)=0,S456,VLOOKUP($T456,#REF!,2,0)))</f>
        <v>#REF!</v>
      </c>
      <c r="AF456" s="13" t="s">
        <v>2147</v>
      </c>
      <c r="AG456" s="13" t="e">
        <f>IF(VLOOKUP(T456,#REF!,29,0)=0,VLOOKUP(T456,#REF!,23,0)&amp;RIGHT(S456,2),VLOOKUP(T456,#REF!,23,0)&amp;VLOOKUP(T456,#REF!,29,0))</f>
        <v>#REF!</v>
      </c>
      <c r="AH456" s="13" t="s">
        <v>50</v>
      </c>
      <c r="AI456" s="13" t="e">
        <f t="shared" si="95"/>
        <v>#REF!</v>
      </c>
    </row>
    <row r="457" ht="15" customHeight="1" spans="1:35">
      <c r="A457" s="21">
        <f t="shared" si="87"/>
        <v>456</v>
      </c>
      <c r="B457" s="22" t="s">
        <v>2148</v>
      </c>
      <c r="C457" s="22" t="s">
        <v>45</v>
      </c>
      <c r="D457" s="22" t="s">
        <v>36</v>
      </c>
      <c r="E457" s="22" t="s">
        <v>2149</v>
      </c>
      <c r="F457" s="22" t="s">
        <v>2148</v>
      </c>
      <c r="G457" s="22" t="s">
        <v>2148</v>
      </c>
      <c r="H457" s="22" t="s">
        <v>2148</v>
      </c>
      <c r="I457" s="22" t="s">
        <v>2148</v>
      </c>
      <c r="J457" s="22" t="s">
        <v>2148</v>
      </c>
      <c r="K457" s="22" t="s">
        <v>1561</v>
      </c>
      <c r="L457" s="22" t="s">
        <v>2150</v>
      </c>
      <c r="M457" s="22" t="s">
        <v>2151</v>
      </c>
      <c r="N457" s="22" t="e">
        <f>INDEX(#REF!,MATCH($K457,#REF!,0))</f>
        <v>#REF!</v>
      </c>
      <c r="O457" s="21"/>
      <c r="P457" s="25" t="str">
        <f t="shared" si="88"/>
        <v/>
      </c>
      <c r="Q457" s="21"/>
      <c r="R457" s="21"/>
      <c r="S457" s="21"/>
      <c r="T457" s="32" t="str">
        <f t="shared" si="89"/>
        <v>小学数学</v>
      </c>
      <c r="U457" s="32" t="str">
        <f>IFERROR(VLOOKUP(复审!T457,#REF!,2,FALSE),"无此科目")</f>
        <v>无此科目</v>
      </c>
      <c r="V457" s="21" t="str">
        <f t="shared" si="90"/>
        <v/>
      </c>
      <c r="W457" s="21">
        <f t="shared" si="84"/>
        <v>0</v>
      </c>
      <c r="X457" s="21">
        <f t="shared" si="85"/>
        <v>1</v>
      </c>
      <c r="Y457" s="21" t="str">
        <f t="shared" si="91"/>
        <v/>
      </c>
      <c r="Z45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57" s="13" t="str">
        <f t="shared" si="86"/>
        <v/>
      </c>
      <c r="AB457" s="13" t="str">
        <f t="shared" si="92"/>
        <v>N</v>
      </c>
      <c r="AC457" s="13">
        <f t="shared" si="93"/>
        <v>271</v>
      </c>
      <c r="AD457" s="13" t="str">
        <f t="shared" si="94"/>
        <v/>
      </c>
      <c r="AE457" s="13" t="e">
        <f>IF(AND(VLOOKUP($T457,#REF!,2,0)=0,S457=""),"“错误请确认”",IF(VLOOKUP($T457,#REF!,2,0)=0,S457,VLOOKUP($T457,#REF!,2,0)))</f>
        <v>#REF!</v>
      </c>
      <c r="AF457" s="13" t="s">
        <v>2152</v>
      </c>
      <c r="AG457" s="13" t="e">
        <f>IF(VLOOKUP(T457,#REF!,29,0)=0,VLOOKUP(T457,#REF!,23,0)&amp;RIGHT(S457,2),VLOOKUP(T457,#REF!,23,0)&amp;VLOOKUP(T457,#REF!,29,0))</f>
        <v>#REF!</v>
      </c>
      <c r="AH457" s="13" t="s">
        <v>50</v>
      </c>
      <c r="AI457" s="13" t="e">
        <f t="shared" si="95"/>
        <v>#REF!</v>
      </c>
    </row>
    <row r="458" ht="15" customHeight="1" spans="1:35">
      <c r="A458" s="21">
        <f t="shared" si="87"/>
        <v>457</v>
      </c>
      <c r="B458" s="22" t="s">
        <v>1394</v>
      </c>
      <c r="C458" s="22" t="s">
        <v>45</v>
      </c>
      <c r="D458" s="22" t="s">
        <v>36</v>
      </c>
      <c r="E458" s="22" t="s">
        <v>2153</v>
      </c>
      <c r="F458" s="22" t="s">
        <v>1394</v>
      </c>
      <c r="G458" s="22" t="s">
        <v>1394</v>
      </c>
      <c r="H458" s="22" t="s">
        <v>1394</v>
      </c>
      <c r="I458" s="22" t="s">
        <v>1394</v>
      </c>
      <c r="J458" s="22" t="s">
        <v>1394</v>
      </c>
      <c r="K458" s="22" t="s">
        <v>1561</v>
      </c>
      <c r="L458" s="22" t="s">
        <v>2154</v>
      </c>
      <c r="M458" s="22" t="s">
        <v>2154</v>
      </c>
      <c r="N458" s="22" t="e">
        <f>INDEX(#REF!,MATCH($K458,#REF!,0))</f>
        <v>#REF!</v>
      </c>
      <c r="O458" s="21"/>
      <c r="P458" s="25" t="str">
        <f t="shared" si="88"/>
        <v>小学数学第4考场</v>
      </c>
      <c r="Q458" s="21"/>
      <c r="R458" s="21">
        <v>95</v>
      </c>
      <c r="S458" s="21" t="s">
        <v>126</v>
      </c>
      <c r="T458" s="32" t="str">
        <f t="shared" si="89"/>
        <v>小学数学</v>
      </c>
      <c r="U458" s="32" t="str">
        <f>IFERROR(VLOOKUP(复审!T458,#REF!,2,FALSE),"无此科目")</f>
        <v>无此科目</v>
      </c>
      <c r="V458" s="21" t="str">
        <f t="shared" si="90"/>
        <v>无此科目095</v>
      </c>
      <c r="W458" s="21">
        <f t="shared" si="84"/>
        <v>95</v>
      </c>
      <c r="X458" s="21">
        <f t="shared" si="85"/>
        <v>1</v>
      </c>
      <c r="Y458" s="21">
        <f t="shared" si="91"/>
        <v>1</v>
      </c>
      <c r="Z45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58" s="13" t="str">
        <f t="shared" si="86"/>
        <v/>
      </c>
      <c r="AB458" s="13" t="str">
        <f t="shared" si="92"/>
        <v>Y</v>
      </c>
      <c r="AC458" s="13" t="str">
        <f t="shared" si="93"/>
        <v/>
      </c>
      <c r="AD458" s="13">
        <f t="shared" si="94"/>
        <v>1</v>
      </c>
      <c r="AE458" s="13" t="e">
        <f>IF(AND(VLOOKUP($T458,#REF!,2,0)=0,S458=""),"“错误请确认”",IF(VLOOKUP($T458,#REF!,2,0)=0,S458,VLOOKUP($T458,#REF!,2,0)))</f>
        <v>#REF!</v>
      </c>
      <c r="AF458" s="13" t="s">
        <v>2155</v>
      </c>
      <c r="AG458" s="13" t="e">
        <f>IF(VLOOKUP(T458,#REF!,29,0)=0,VLOOKUP(T458,#REF!,23,0)&amp;RIGHT(S458,2),VLOOKUP(T458,#REF!,23,0)&amp;VLOOKUP(T458,#REF!,29,0))</f>
        <v>#REF!</v>
      </c>
      <c r="AH458" s="13" t="s">
        <v>61</v>
      </c>
      <c r="AI458" s="13" t="e">
        <f t="shared" si="95"/>
        <v>#REF!</v>
      </c>
    </row>
    <row r="459" ht="15" customHeight="1" spans="1:35">
      <c r="A459" s="21">
        <f t="shared" si="87"/>
        <v>458</v>
      </c>
      <c r="B459" s="22" t="s">
        <v>2156</v>
      </c>
      <c r="C459" s="22" t="s">
        <v>35</v>
      </c>
      <c r="D459" s="22" t="s">
        <v>36</v>
      </c>
      <c r="E459" s="22" t="s">
        <v>2157</v>
      </c>
      <c r="F459" s="22" t="s">
        <v>2156</v>
      </c>
      <c r="G459" s="22" t="s">
        <v>2156</v>
      </c>
      <c r="H459" s="22" t="s">
        <v>2156</v>
      </c>
      <c r="I459" s="22" t="s">
        <v>2156</v>
      </c>
      <c r="J459" s="22" t="s">
        <v>2156</v>
      </c>
      <c r="K459" s="22" t="s">
        <v>1561</v>
      </c>
      <c r="L459" s="22" t="s">
        <v>2158</v>
      </c>
      <c r="M459" s="22" t="s">
        <v>2159</v>
      </c>
      <c r="N459" s="22" t="e">
        <f>INDEX(#REF!,MATCH($K459,#REF!,0))</f>
        <v>#REF!</v>
      </c>
      <c r="O459" s="21"/>
      <c r="P459" s="25" t="str">
        <f t="shared" si="88"/>
        <v>小学数学第5考场</v>
      </c>
      <c r="Q459" s="21"/>
      <c r="R459" s="21">
        <v>138</v>
      </c>
      <c r="S459" s="21" t="s">
        <v>181</v>
      </c>
      <c r="T459" s="32" t="str">
        <f t="shared" si="89"/>
        <v>小学数学</v>
      </c>
      <c r="U459" s="32" t="str">
        <f>IFERROR(VLOOKUP(复审!T459,#REF!,2,FALSE),"无此科目")</f>
        <v>无此科目</v>
      </c>
      <c r="V459" s="21" t="str">
        <f t="shared" si="90"/>
        <v>无此科目138</v>
      </c>
      <c r="W459" s="21">
        <f t="shared" si="84"/>
        <v>138</v>
      </c>
      <c r="X459" s="21">
        <f t="shared" si="85"/>
        <v>1</v>
      </c>
      <c r="Y459" s="21">
        <f t="shared" si="91"/>
        <v>1</v>
      </c>
      <c r="Z45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59" s="13" t="str">
        <f t="shared" si="86"/>
        <v/>
      </c>
      <c r="AB459" s="13" t="str">
        <f t="shared" si="92"/>
        <v>Y</v>
      </c>
      <c r="AC459" s="13" t="str">
        <f t="shared" si="93"/>
        <v/>
      </c>
      <c r="AD459" s="13">
        <f t="shared" si="94"/>
        <v>1</v>
      </c>
      <c r="AE459" s="13" t="e">
        <f>IF(AND(VLOOKUP($T459,#REF!,2,0)=0,S459=""),"“错误请确认”",IF(VLOOKUP($T459,#REF!,2,0)=0,S459,VLOOKUP($T459,#REF!,2,0)))</f>
        <v>#REF!</v>
      </c>
      <c r="AF459" s="13" t="s">
        <v>2160</v>
      </c>
      <c r="AG459" s="13" t="e">
        <f>IF(VLOOKUP(T459,#REF!,29,0)=0,VLOOKUP(T459,#REF!,23,0)&amp;RIGHT(S459,2),VLOOKUP(T459,#REF!,23,0)&amp;VLOOKUP(T459,#REF!,29,0))</f>
        <v>#REF!</v>
      </c>
      <c r="AH459" s="13" t="s">
        <v>1647</v>
      </c>
      <c r="AI459" s="13" t="e">
        <f t="shared" si="95"/>
        <v>#REF!</v>
      </c>
    </row>
    <row r="460" ht="15" customHeight="1" spans="1:35">
      <c r="A460" s="21">
        <f t="shared" si="87"/>
        <v>459</v>
      </c>
      <c r="B460" s="22" t="s">
        <v>2161</v>
      </c>
      <c r="C460" s="22" t="s">
        <v>35</v>
      </c>
      <c r="D460" s="22" t="s">
        <v>36</v>
      </c>
      <c r="E460" s="22" t="s">
        <v>2162</v>
      </c>
      <c r="F460" s="22" t="s">
        <v>2161</v>
      </c>
      <c r="G460" s="22" t="s">
        <v>2161</v>
      </c>
      <c r="H460" s="22" t="s">
        <v>2161</v>
      </c>
      <c r="I460" s="22" t="s">
        <v>2161</v>
      </c>
      <c r="J460" s="22" t="s">
        <v>2161</v>
      </c>
      <c r="K460" s="22" t="s">
        <v>1561</v>
      </c>
      <c r="L460" s="22" t="s">
        <v>2163</v>
      </c>
      <c r="M460" s="22" t="s">
        <v>91</v>
      </c>
      <c r="N460" s="22" t="e">
        <f>INDEX(#REF!,MATCH($K460,#REF!,0))</f>
        <v>#REF!</v>
      </c>
      <c r="O460" s="21"/>
      <c r="P460" s="25" t="str">
        <f t="shared" si="88"/>
        <v>小学数学第9考场</v>
      </c>
      <c r="Q460" s="21"/>
      <c r="R460" s="21">
        <v>246</v>
      </c>
      <c r="S460" s="21" t="s">
        <v>1569</v>
      </c>
      <c r="T460" s="32" t="str">
        <f t="shared" si="89"/>
        <v>小学数学</v>
      </c>
      <c r="U460" s="32" t="str">
        <f>IFERROR(VLOOKUP(复审!T460,#REF!,2,FALSE),"无此科目")</f>
        <v>无此科目</v>
      </c>
      <c r="V460" s="21" t="str">
        <f t="shared" si="90"/>
        <v>无此科目246</v>
      </c>
      <c r="W460" s="21">
        <f t="shared" si="84"/>
        <v>246</v>
      </c>
      <c r="X460" s="21">
        <f t="shared" si="85"/>
        <v>1</v>
      </c>
      <c r="Y460" s="21">
        <f t="shared" si="91"/>
        <v>1</v>
      </c>
      <c r="Z46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60" s="13" t="str">
        <f t="shared" si="86"/>
        <v/>
      </c>
      <c r="AB460" s="13" t="str">
        <f t="shared" si="92"/>
        <v>Y</v>
      </c>
      <c r="AC460" s="13" t="str">
        <f t="shared" si="93"/>
        <v/>
      </c>
      <c r="AD460" s="13">
        <f t="shared" si="94"/>
        <v>1</v>
      </c>
      <c r="AE460" s="13" t="e">
        <f>IF(AND(VLOOKUP($T460,#REF!,2,0)=0,S460=""),"“错误请确认”",IF(VLOOKUP($T460,#REF!,2,0)=0,S460,VLOOKUP($T460,#REF!,2,0)))</f>
        <v>#REF!</v>
      </c>
      <c r="AF460" s="13" t="s">
        <v>2164</v>
      </c>
      <c r="AG460" s="13" t="e">
        <f>IF(VLOOKUP(T460,#REF!,29,0)=0,VLOOKUP(T460,#REF!,23,0)&amp;RIGHT(S460,2),VLOOKUP(T460,#REF!,23,0)&amp;VLOOKUP(T460,#REF!,29,0))</f>
        <v>#REF!</v>
      </c>
      <c r="AH460" s="13" t="s">
        <v>1647</v>
      </c>
      <c r="AI460" s="13" t="e">
        <f t="shared" si="95"/>
        <v>#REF!</v>
      </c>
    </row>
    <row r="461" ht="15" customHeight="1" spans="1:35">
      <c r="A461" s="21">
        <f t="shared" si="87"/>
        <v>460</v>
      </c>
      <c r="B461" s="22" t="s">
        <v>2165</v>
      </c>
      <c r="C461" s="22" t="s">
        <v>45</v>
      </c>
      <c r="D461" s="22" t="s">
        <v>36</v>
      </c>
      <c r="E461" s="22" t="s">
        <v>2166</v>
      </c>
      <c r="F461" s="22" t="s">
        <v>2165</v>
      </c>
      <c r="G461" s="22" t="s">
        <v>2165</v>
      </c>
      <c r="H461" s="22" t="s">
        <v>2165</v>
      </c>
      <c r="I461" s="22" t="s">
        <v>2165</v>
      </c>
      <c r="J461" s="22" t="s">
        <v>2165</v>
      </c>
      <c r="K461" s="22" t="s">
        <v>1561</v>
      </c>
      <c r="L461" s="22" t="s">
        <v>2167</v>
      </c>
      <c r="M461" s="22" t="s">
        <v>2167</v>
      </c>
      <c r="N461" s="22" t="e">
        <f>INDEX(#REF!,MATCH($K461,#REF!,0))</f>
        <v>#REF!</v>
      </c>
      <c r="O461" s="21"/>
      <c r="P461" s="25" t="str">
        <f t="shared" si="88"/>
        <v/>
      </c>
      <c r="Q461" s="21"/>
      <c r="R461" s="21"/>
      <c r="S461" s="21"/>
      <c r="T461" s="32" t="str">
        <f t="shared" si="89"/>
        <v>小学数学</v>
      </c>
      <c r="U461" s="32" t="str">
        <f>IFERROR(VLOOKUP(复审!T461,#REF!,2,FALSE),"无此科目")</f>
        <v>无此科目</v>
      </c>
      <c r="V461" s="21" t="str">
        <f t="shared" si="90"/>
        <v/>
      </c>
      <c r="W461" s="21">
        <f t="shared" si="84"/>
        <v>0</v>
      </c>
      <c r="X461" s="21">
        <f t="shared" si="85"/>
        <v>1</v>
      </c>
      <c r="Y461" s="21" t="str">
        <f t="shared" si="91"/>
        <v/>
      </c>
      <c r="Z46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61" s="13" t="str">
        <f t="shared" si="86"/>
        <v/>
      </c>
      <c r="AB461" s="13" t="str">
        <f t="shared" si="92"/>
        <v>N</v>
      </c>
      <c r="AC461" s="13">
        <f t="shared" si="93"/>
        <v>272</v>
      </c>
      <c r="AD461" s="13" t="str">
        <f t="shared" si="94"/>
        <v/>
      </c>
      <c r="AE461" s="13" t="e">
        <f>IF(AND(VLOOKUP($T461,#REF!,2,0)=0,S461=""),"“错误请确认”",IF(VLOOKUP($T461,#REF!,2,0)=0,S461,VLOOKUP($T461,#REF!,2,0)))</f>
        <v>#REF!</v>
      </c>
      <c r="AF461" s="13" t="s">
        <v>2168</v>
      </c>
      <c r="AG461" s="13" t="e">
        <f>IF(VLOOKUP(T461,#REF!,29,0)=0,VLOOKUP(T461,#REF!,23,0)&amp;RIGHT(S461,2),VLOOKUP(T461,#REF!,23,0)&amp;VLOOKUP(T461,#REF!,29,0))</f>
        <v>#REF!</v>
      </c>
      <c r="AH461" s="13" t="s">
        <v>50</v>
      </c>
      <c r="AI461" s="13" t="e">
        <f t="shared" si="95"/>
        <v>#REF!</v>
      </c>
    </row>
    <row r="462" ht="15" customHeight="1" spans="1:35">
      <c r="A462" s="21">
        <f t="shared" si="87"/>
        <v>461</v>
      </c>
      <c r="B462" s="22" t="s">
        <v>2169</v>
      </c>
      <c r="C462" s="22" t="s">
        <v>45</v>
      </c>
      <c r="D462" s="22" t="s">
        <v>36</v>
      </c>
      <c r="E462" s="22" t="s">
        <v>2170</v>
      </c>
      <c r="F462" s="22" t="s">
        <v>2169</v>
      </c>
      <c r="G462" s="22" t="s">
        <v>2169</v>
      </c>
      <c r="H462" s="22" t="s">
        <v>2169</v>
      </c>
      <c r="I462" s="22" t="s">
        <v>2169</v>
      </c>
      <c r="J462" s="22" t="s">
        <v>2169</v>
      </c>
      <c r="K462" s="22" t="s">
        <v>1561</v>
      </c>
      <c r="L462" s="22" t="s">
        <v>2171</v>
      </c>
      <c r="M462" s="22" t="s">
        <v>2171</v>
      </c>
      <c r="N462" s="22" t="e">
        <f>INDEX(#REF!,MATCH($K462,#REF!,0))</f>
        <v>#REF!</v>
      </c>
      <c r="O462" s="21"/>
      <c r="P462" s="25" t="str">
        <f t="shared" si="88"/>
        <v/>
      </c>
      <c r="Q462" s="21"/>
      <c r="R462" s="21"/>
      <c r="S462" s="21"/>
      <c r="T462" s="32" t="str">
        <f t="shared" si="89"/>
        <v>小学数学</v>
      </c>
      <c r="U462" s="32" t="str">
        <f>IFERROR(VLOOKUP(复审!T462,#REF!,2,FALSE),"无此科目")</f>
        <v>无此科目</v>
      </c>
      <c r="V462" s="21" t="str">
        <f t="shared" si="90"/>
        <v/>
      </c>
      <c r="W462" s="21">
        <f t="shared" si="84"/>
        <v>0</v>
      </c>
      <c r="X462" s="21">
        <f t="shared" si="85"/>
        <v>1</v>
      </c>
      <c r="Y462" s="21" t="str">
        <f t="shared" si="91"/>
        <v/>
      </c>
      <c r="Z46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62" s="13" t="str">
        <f t="shared" si="86"/>
        <v/>
      </c>
      <c r="AB462" s="13" t="str">
        <f t="shared" si="92"/>
        <v>N</v>
      </c>
      <c r="AC462" s="13">
        <f t="shared" si="93"/>
        <v>273</v>
      </c>
      <c r="AD462" s="13" t="str">
        <f t="shared" si="94"/>
        <v/>
      </c>
      <c r="AE462" s="13" t="e">
        <f>IF(AND(VLOOKUP($T462,#REF!,2,0)=0,S462=""),"“错误请确认”",IF(VLOOKUP($T462,#REF!,2,0)=0,S462,VLOOKUP($T462,#REF!,2,0)))</f>
        <v>#REF!</v>
      </c>
      <c r="AF462" s="13" t="s">
        <v>2172</v>
      </c>
      <c r="AG462" s="13" t="e">
        <f>IF(VLOOKUP(T462,#REF!,29,0)=0,VLOOKUP(T462,#REF!,23,0)&amp;RIGHT(S462,2),VLOOKUP(T462,#REF!,23,0)&amp;VLOOKUP(T462,#REF!,29,0))</f>
        <v>#REF!</v>
      </c>
      <c r="AH462" s="13" t="s">
        <v>50</v>
      </c>
      <c r="AI462" s="13" t="e">
        <f t="shared" si="95"/>
        <v>#REF!</v>
      </c>
    </row>
    <row r="463" ht="15" customHeight="1" spans="1:35">
      <c r="A463" s="21">
        <f t="shared" si="87"/>
        <v>462</v>
      </c>
      <c r="B463" s="22" t="s">
        <v>2173</v>
      </c>
      <c r="C463" s="22" t="s">
        <v>35</v>
      </c>
      <c r="D463" s="22" t="s">
        <v>36</v>
      </c>
      <c r="E463" s="22" t="s">
        <v>2174</v>
      </c>
      <c r="F463" s="22" t="s">
        <v>2173</v>
      </c>
      <c r="G463" s="22" t="s">
        <v>2173</v>
      </c>
      <c r="H463" s="22" t="s">
        <v>2173</v>
      </c>
      <c r="I463" s="22" t="s">
        <v>2173</v>
      </c>
      <c r="J463" s="22" t="s">
        <v>2173</v>
      </c>
      <c r="K463" s="22" t="s">
        <v>1561</v>
      </c>
      <c r="L463" s="22" t="s">
        <v>2175</v>
      </c>
      <c r="M463" s="22" t="s">
        <v>2176</v>
      </c>
      <c r="N463" s="22" t="e">
        <f>INDEX(#REF!,MATCH($K463,#REF!,0))</f>
        <v>#REF!</v>
      </c>
      <c r="O463" s="21"/>
      <c r="P463" s="25" t="str">
        <f t="shared" si="88"/>
        <v>小学数学第9考场</v>
      </c>
      <c r="Q463" s="21"/>
      <c r="R463" s="21">
        <v>258</v>
      </c>
      <c r="S463" s="21" t="s">
        <v>175</v>
      </c>
      <c r="T463" s="32" t="str">
        <f t="shared" si="89"/>
        <v>小学数学</v>
      </c>
      <c r="U463" s="32" t="str">
        <f>IFERROR(VLOOKUP(复审!T463,#REF!,2,FALSE),"无此科目")</f>
        <v>无此科目</v>
      </c>
      <c r="V463" s="21" t="str">
        <f t="shared" si="90"/>
        <v>无此科目258</v>
      </c>
      <c r="W463" s="21">
        <f t="shared" si="84"/>
        <v>258</v>
      </c>
      <c r="X463" s="21">
        <f t="shared" si="85"/>
        <v>1</v>
      </c>
      <c r="Y463" s="21">
        <f t="shared" si="91"/>
        <v>1</v>
      </c>
      <c r="Z46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63" s="13" t="str">
        <f t="shared" si="86"/>
        <v/>
      </c>
      <c r="AB463" s="13" t="str">
        <f t="shared" si="92"/>
        <v>Y</v>
      </c>
      <c r="AC463" s="13" t="str">
        <f t="shared" si="93"/>
        <v/>
      </c>
      <c r="AD463" s="13">
        <f t="shared" si="94"/>
        <v>1</v>
      </c>
      <c r="AE463" s="13" t="e">
        <f>IF(AND(VLOOKUP($T463,#REF!,2,0)=0,S463=""),"“错误请确认”",IF(VLOOKUP($T463,#REF!,2,0)=0,S463,VLOOKUP($T463,#REF!,2,0)))</f>
        <v>#REF!</v>
      </c>
      <c r="AF463" s="13" t="s">
        <v>2177</v>
      </c>
      <c r="AG463" s="13" t="e">
        <f>IF(VLOOKUP(T463,#REF!,29,0)=0,VLOOKUP(T463,#REF!,23,0)&amp;RIGHT(S463,2),VLOOKUP(T463,#REF!,23,0)&amp;VLOOKUP(T463,#REF!,29,0))</f>
        <v>#REF!</v>
      </c>
      <c r="AH463" s="13" t="s">
        <v>1647</v>
      </c>
      <c r="AI463" s="13" t="e">
        <f t="shared" si="95"/>
        <v>#REF!</v>
      </c>
    </row>
    <row r="464" ht="15" customHeight="1" spans="1:35">
      <c r="A464" s="21">
        <f t="shared" si="87"/>
        <v>463</v>
      </c>
      <c r="B464" s="22" t="s">
        <v>2178</v>
      </c>
      <c r="C464" s="22" t="s">
        <v>45</v>
      </c>
      <c r="D464" s="22" t="s">
        <v>36</v>
      </c>
      <c r="E464" s="22" t="s">
        <v>2179</v>
      </c>
      <c r="F464" s="22" t="s">
        <v>2178</v>
      </c>
      <c r="G464" s="22" t="s">
        <v>2178</v>
      </c>
      <c r="H464" s="22" t="s">
        <v>2178</v>
      </c>
      <c r="I464" s="22" t="s">
        <v>2178</v>
      </c>
      <c r="J464" s="22" t="s">
        <v>2178</v>
      </c>
      <c r="K464" s="22" t="s">
        <v>1561</v>
      </c>
      <c r="L464" s="22" t="s">
        <v>2180</v>
      </c>
      <c r="M464" s="22" t="s">
        <v>2180</v>
      </c>
      <c r="N464" s="22" t="e">
        <f>INDEX(#REF!,MATCH($K464,#REF!,0))</f>
        <v>#REF!</v>
      </c>
      <c r="O464" s="21"/>
      <c r="P464" s="25" t="str">
        <f t="shared" si="88"/>
        <v/>
      </c>
      <c r="Q464" s="21"/>
      <c r="R464" s="21"/>
      <c r="S464" s="21"/>
      <c r="T464" s="32" t="str">
        <f t="shared" si="89"/>
        <v>小学数学</v>
      </c>
      <c r="U464" s="32" t="str">
        <f>IFERROR(VLOOKUP(复审!T464,#REF!,2,FALSE),"无此科目")</f>
        <v>无此科目</v>
      </c>
      <c r="V464" s="21" t="str">
        <f t="shared" si="90"/>
        <v/>
      </c>
      <c r="W464" s="21">
        <f t="shared" si="84"/>
        <v>0</v>
      </c>
      <c r="X464" s="21">
        <f t="shared" si="85"/>
        <v>1</v>
      </c>
      <c r="Y464" s="21" t="str">
        <f t="shared" si="91"/>
        <v/>
      </c>
      <c r="Z46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64" s="13" t="str">
        <f t="shared" si="86"/>
        <v/>
      </c>
      <c r="AB464" s="13" t="str">
        <f t="shared" si="92"/>
        <v>N</v>
      </c>
      <c r="AC464" s="13">
        <f t="shared" si="93"/>
        <v>274</v>
      </c>
      <c r="AD464" s="13" t="str">
        <f t="shared" si="94"/>
        <v/>
      </c>
      <c r="AE464" s="13" t="e">
        <f>IF(AND(VLOOKUP($T464,#REF!,2,0)=0,S464=""),"“错误请确认”",IF(VLOOKUP($T464,#REF!,2,0)=0,S464,VLOOKUP($T464,#REF!,2,0)))</f>
        <v>#REF!</v>
      </c>
      <c r="AF464" s="13" t="s">
        <v>2181</v>
      </c>
      <c r="AG464" s="13" t="e">
        <f>IF(VLOOKUP(T464,#REF!,29,0)=0,VLOOKUP(T464,#REF!,23,0)&amp;RIGHT(S464,2),VLOOKUP(T464,#REF!,23,0)&amp;VLOOKUP(T464,#REF!,29,0))</f>
        <v>#REF!</v>
      </c>
      <c r="AH464" s="13" t="s">
        <v>50</v>
      </c>
      <c r="AI464" s="13" t="e">
        <f t="shared" si="95"/>
        <v>#REF!</v>
      </c>
    </row>
    <row r="465" ht="15" customHeight="1" spans="1:35">
      <c r="A465" s="21">
        <f t="shared" si="87"/>
        <v>464</v>
      </c>
      <c r="B465" s="22" t="s">
        <v>2182</v>
      </c>
      <c r="C465" s="22" t="s">
        <v>45</v>
      </c>
      <c r="D465" s="22" t="s">
        <v>36</v>
      </c>
      <c r="E465" s="22" t="s">
        <v>2183</v>
      </c>
      <c r="F465" s="22" t="s">
        <v>2182</v>
      </c>
      <c r="G465" s="22" t="s">
        <v>2182</v>
      </c>
      <c r="H465" s="22" t="s">
        <v>2182</v>
      </c>
      <c r="I465" s="22" t="s">
        <v>2182</v>
      </c>
      <c r="J465" s="22" t="s">
        <v>2182</v>
      </c>
      <c r="K465" s="22" t="s">
        <v>1561</v>
      </c>
      <c r="L465" s="22" t="s">
        <v>2184</v>
      </c>
      <c r="M465" s="22" t="s">
        <v>2185</v>
      </c>
      <c r="N465" s="22" t="e">
        <f>INDEX(#REF!,MATCH($K465,#REF!,0))</f>
        <v>#REF!</v>
      </c>
      <c r="O465" s="21"/>
      <c r="P465" s="25" t="str">
        <f t="shared" si="88"/>
        <v>小学数学第4考场</v>
      </c>
      <c r="Q465" s="21"/>
      <c r="R465" s="21">
        <v>104</v>
      </c>
      <c r="S465" s="21" t="s">
        <v>1569</v>
      </c>
      <c r="T465" s="32" t="str">
        <f t="shared" si="89"/>
        <v>小学数学</v>
      </c>
      <c r="U465" s="32" t="str">
        <f>IFERROR(VLOOKUP(复审!T465,#REF!,2,FALSE),"无此科目")</f>
        <v>无此科目</v>
      </c>
      <c r="V465" s="21" t="str">
        <f t="shared" si="90"/>
        <v>无此科目104</v>
      </c>
      <c r="W465" s="21">
        <f t="shared" si="84"/>
        <v>104</v>
      </c>
      <c r="X465" s="21">
        <f t="shared" si="85"/>
        <v>1</v>
      </c>
      <c r="Y465" s="21">
        <f t="shared" si="91"/>
        <v>1</v>
      </c>
      <c r="Z46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65" s="13" t="str">
        <f t="shared" si="86"/>
        <v/>
      </c>
      <c r="AB465" s="13" t="str">
        <f t="shared" si="92"/>
        <v>Y</v>
      </c>
      <c r="AC465" s="13" t="str">
        <f t="shared" si="93"/>
        <v/>
      </c>
      <c r="AD465" s="13">
        <f t="shared" si="94"/>
        <v>1</v>
      </c>
      <c r="AE465" s="13" t="e">
        <f>IF(AND(VLOOKUP($T465,#REF!,2,0)=0,S465=""),"“错误请确认”",IF(VLOOKUP($T465,#REF!,2,0)=0,S465,VLOOKUP($T465,#REF!,2,0)))</f>
        <v>#REF!</v>
      </c>
      <c r="AF465" s="13" t="s">
        <v>2186</v>
      </c>
      <c r="AG465" s="13" t="e">
        <f>IF(VLOOKUP(T465,#REF!,29,0)=0,VLOOKUP(T465,#REF!,23,0)&amp;RIGHT(S465,2),VLOOKUP(T465,#REF!,23,0)&amp;VLOOKUP(T465,#REF!,29,0))</f>
        <v>#REF!</v>
      </c>
      <c r="AH465" s="13" t="s">
        <v>61</v>
      </c>
      <c r="AI465" s="13" t="e">
        <f t="shared" si="95"/>
        <v>#REF!</v>
      </c>
    </row>
    <row r="466" ht="15" customHeight="1" spans="1:35">
      <c r="A466" s="21">
        <f t="shared" si="87"/>
        <v>465</v>
      </c>
      <c r="B466" s="22" t="s">
        <v>2187</v>
      </c>
      <c r="C466" s="22" t="s">
        <v>35</v>
      </c>
      <c r="D466" s="22" t="s">
        <v>36</v>
      </c>
      <c r="E466" s="22" t="s">
        <v>2188</v>
      </c>
      <c r="F466" s="22" t="s">
        <v>2187</v>
      </c>
      <c r="G466" s="22" t="s">
        <v>2187</v>
      </c>
      <c r="H466" s="22" t="s">
        <v>2187</v>
      </c>
      <c r="I466" s="22" t="s">
        <v>2187</v>
      </c>
      <c r="J466" s="22" t="s">
        <v>2187</v>
      </c>
      <c r="K466" s="22" t="s">
        <v>1561</v>
      </c>
      <c r="L466" s="22" t="s">
        <v>2189</v>
      </c>
      <c r="M466" s="22" t="s">
        <v>2190</v>
      </c>
      <c r="N466" s="22" t="e">
        <f>INDEX(#REF!,MATCH($K466,#REF!,0))</f>
        <v>#REF!</v>
      </c>
      <c r="O466" s="21"/>
      <c r="P466" s="25" t="str">
        <f t="shared" si="88"/>
        <v>小学数学第5考场</v>
      </c>
      <c r="Q466" s="21"/>
      <c r="R466" s="21">
        <v>134</v>
      </c>
      <c r="S466" s="21" t="s">
        <v>200</v>
      </c>
      <c r="T466" s="32" t="str">
        <f t="shared" si="89"/>
        <v>小学数学</v>
      </c>
      <c r="U466" s="32" t="str">
        <f>IFERROR(VLOOKUP(复审!T466,#REF!,2,FALSE),"无此科目")</f>
        <v>无此科目</v>
      </c>
      <c r="V466" s="21" t="str">
        <f t="shared" si="90"/>
        <v>无此科目134</v>
      </c>
      <c r="W466" s="21">
        <f t="shared" si="84"/>
        <v>134</v>
      </c>
      <c r="X466" s="21">
        <f t="shared" si="85"/>
        <v>1</v>
      </c>
      <c r="Y466" s="21">
        <f t="shared" si="91"/>
        <v>1</v>
      </c>
      <c r="Z46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66" s="13" t="str">
        <f t="shared" si="86"/>
        <v/>
      </c>
      <c r="AB466" s="13" t="str">
        <f t="shared" si="92"/>
        <v>Y</v>
      </c>
      <c r="AC466" s="13" t="str">
        <f t="shared" si="93"/>
        <v/>
      </c>
      <c r="AD466" s="13">
        <f t="shared" si="94"/>
        <v>1</v>
      </c>
      <c r="AE466" s="13" t="e">
        <f>IF(AND(VLOOKUP($T466,#REF!,2,0)=0,S466=""),"“错误请确认”",IF(VLOOKUP($T466,#REF!,2,0)=0,S466,VLOOKUP($T466,#REF!,2,0)))</f>
        <v>#REF!</v>
      </c>
      <c r="AF466" s="13" t="s">
        <v>2191</v>
      </c>
      <c r="AG466" s="13" t="e">
        <f>IF(VLOOKUP(T466,#REF!,29,0)=0,VLOOKUP(T466,#REF!,23,0)&amp;RIGHT(S466,2),VLOOKUP(T466,#REF!,23,0)&amp;VLOOKUP(T466,#REF!,29,0))</f>
        <v>#REF!</v>
      </c>
      <c r="AH466" s="13" t="s">
        <v>1647</v>
      </c>
      <c r="AI466" s="13" t="e">
        <f t="shared" si="95"/>
        <v>#REF!</v>
      </c>
    </row>
    <row r="467" ht="15" customHeight="1" spans="1:35">
      <c r="A467" s="21">
        <f t="shared" si="87"/>
        <v>466</v>
      </c>
      <c r="B467" s="22" t="s">
        <v>2192</v>
      </c>
      <c r="C467" s="22" t="s">
        <v>45</v>
      </c>
      <c r="D467" s="22" t="s">
        <v>36</v>
      </c>
      <c r="E467" s="22" t="s">
        <v>2193</v>
      </c>
      <c r="F467" s="22" t="s">
        <v>2192</v>
      </c>
      <c r="G467" s="22" t="s">
        <v>2192</v>
      </c>
      <c r="H467" s="22" t="s">
        <v>2192</v>
      </c>
      <c r="I467" s="22" t="s">
        <v>2192</v>
      </c>
      <c r="J467" s="22" t="s">
        <v>2192</v>
      </c>
      <c r="K467" s="22" t="s">
        <v>1561</v>
      </c>
      <c r="L467" s="22" t="s">
        <v>2194</v>
      </c>
      <c r="M467" s="22" t="s">
        <v>2195</v>
      </c>
      <c r="N467" s="22" t="e">
        <f>INDEX(#REF!,MATCH($K467,#REF!,0))</f>
        <v>#REF!</v>
      </c>
      <c r="O467" s="21"/>
      <c r="P467" s="25" t="str">
        <f t="shared" si="88"/>
        <v>小学数学第10考场</v>
      </c>
      <c r="Q467" s="21"/>
      <c r="R467" s="21">
        <v>293</v>
      </c>
      <c r="S467" s="21" t="s">
        <v>210</v>
      </c>
      <c r="T467" s="32" t="str">
        <f t="shared" si="89"/>
        <v>小学数学</v>
      </c>
      <c r="U467" s="32" t="str">
        <f>IFERROR(VLOOKUP(复审!T467,#REF!,2,FALSE),"无此科目")</f>
        <v>无此科目</v>
      </c>
      <c r="V467" s="21" t="str">
        <f t="shared" si="90"/>
        <v>无此科目293</v>
      </c>
      <c r="W467" s="21">
        <f t="shared" si="84"/>
        <v>293</v>
      </c>
      <c r="X467" s="21">
        <f t="shared" si="85"/>
        <v>1</v>
      </c>
      <c r="Y467" s="21">
        <f t="shared" si="91"/>
        <v>1</v>
      </c>
      <c r="Z46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67" s="13" t="str">
        <f t="shared" si="86"/>
        <v/>
      </c>
      <c r="AB467" s="13" t="str">
        <f t="shared" si="92"/>
        <v>Y</v>
      </c>
      <c r="AC467" s="13" t="str">
        <f t="shared" si="93"/>
        <v/>
      </c>
      <c r="AD467" s="13">
        <f t="shared" si="94"/>
        <v>1</v>
      </c>
      <c r="AE467" s="13" t="e">
        <f>IF(AND(VLOOKUP($T467,#REF!,2,0)=0,S467=""),"“错误请确认”",IF(VLOOKUP($T467,#REF!,2,0)=0,S467,VLOOKUP($T467,#REF!,2,0)))</f>
        <v>#REF!</v>
      </c>
      <c r="AF467" s="13" t="s">
        <v>2196</v>
      </c>
      <c r="AG467" s="13" t="e">
        <f>IF(VLOOKUP(T467,#REF!,29,0)=0,VLOOKUP(T467,#REF!,23,0)&amp;RIGHT(S467,2),VLOOKUP(T467,#REF!,23,0)&amp;VLOOKUP(T467,#REF!,29,0))</f>
        <v>#REF!</v>
      </c>
      <c r="AH467" s="13" t="s">
        <v>1561</v>
      </c>
      <c r="AI467" s="13" t="e">
        <f t="shared" si="95"/>
        <v>#REF!</v>
      </c>
    </row>
    <row r="468" ht="15" customHeight="1" spans="1:35">
      <c r="A468" s="21">
        <f t="shared" si="87"/>
        <v>467</v>
      </c>
      <c r="B468" s="22" t="s">
        <v>2197</v>
      </c>
      <c r="C468" s="22" t="s">
        <v>45</v>
      </c>
      <c r="D468" s="22" t="s">
        <v>36</v>
      </c>
      <c r="E468" s="22" t="s">
        <v>2198</v>
      </c>
      <c r="F468" s="22" t="s">
        <v>2197</v>
      </c>
      <c r="G468" s="22" t="s">
        <v>2197</v>
      </c>
      <c r="H468" s="22" t="s">
        <v>2197</v>
      </c>
      <c r="I468" s="22" t="s">
        <v>2197</v>
      </c>
      <c r="J468" s="22" t="s">
        <v>2197</v>
      </c>
      <c r="K468" s="22" t="s">
        <v>1561</v>
      </c>
      <c r="L468" s="22" t="s">
        <v>2199</v>
      </c>
      <c r="M468" s="22" t="s">
        <v>2200</v>
      </c>
      <c r="N468" s="22" t="e">
        <f>INDEX(#REF!,MATCH($K468,#REF!,0))</f>
        <v>#REF!</v>
      </c>
      <c r="O468" s="21"/>
      <c r="P468" s="25" t="str">
        <f t="shared" si="88"/>
        <v>小学数学第6考场</v>
      </c>
      <c r="Q468" s="21"/>
      <c r="R468" s="21">
        <v>156</v>
      </c>
      <c r="S468" s="21" t="s">
        <v>126</v>
      </c>
      <c r="T468" s="32" t="str">
        <f t="shared" si="89"/>
        <v>小学数学</v>
      </c>
      <c r="U468" s="32" t="str">
        <f>IFERROR(VLOOKUP(复审!T468,#REF!,2,FALSE),"无此科目")</f>
        <v>无此科目</v>
      </c>
      <c r="V468" s="21" t="str">
        <f t="shared" si="90"/>
        <v>无此科目156</v>
      </c>
      <c r="W468" s="21">
        <f t="shared" si="84"/>
        <v>156</v>
      </c>
      <c r="X468" s="21">
        <f t="shared" si="85"/>
        <v>1</v>
      </c>
      <c r="Y468" s="21">
        <f t="shared" si="91"/>
        <v>1</v>
      </c>
      <c r="Z46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68" s="13" t="str">
        <f t="shared" si="86"/>
        <v/>
      </c>
      <c r="AB468" s="13" t="str">
        <f t="shared" si="92"/>
        <v>Y</v>
      </c>
      <c r="AC468" s="13" t="str">
        <f t="shared" si="93"/>
        <v/>
      </c>
      <c r="AD468" s="13">
        <f t="shared" si="94"/>
        <v>1</v>
      </c>
      <c r="AE468" s="13" t="e">
        <f>IF(AND(VLOOKUP($T468,#REF!,2,0)=0,S468=""),"“错误请确认”",IF(VLOOKUP($T468,#REF!,2,0)=0,S468,VLOOKUP($T468,#REF!,2,0)))</f>
        <v>#REF!</v>
      </c>
      <c r="AF468" s="13" t="s">
        <v>2201</v>
      </c>
      <c r="AG468" s="13" t="e">
        <f>IF(VLOOKUP(T468,#REF!,29,0)=0,VLOOKUP(T468,#REF!,23,0)&amp;RIGHT(S468,2),VLOOKUP(T468,#REF!,23,0)&amp;VLOOKUP(T468,#REF!,29,0))</f>
        <v>#REF!</v>
      </c>
      <c r="AH468" s="13" t="s">
        <v>1647</v>
      </c>
      <c r="AI468" s="13" t="e">
        <f t="shared" si="95"/>
        <v>#REF!</v>
      </c>
    </row>
    <row r="469" ht="15" customHeight="1" spans="1:35">
      <c r="A469" s="21">
        <f t="shared" si="87"/>
        <v>468</v>
      </c>
      <c r="B469" s="22" t="s">
        <v>2202</v>
      </c>
      <c r="C469" s="22" t="s">
        <v>45</v>
      </c>
      <c r="D469" s="22" t="s">
        <v>36</v>
      </c>
      <c r="E469" s="22" t="s">
        <v>2203</v>
      </c>
      <c r="F469" s="22" t="s">
        <v>2202</v>
      </c>
      <c r="G469" s="22" t="s">
        <v>2202</v>
      </c>
      <c r="H469" s="22" t="s">
        <v>2202</v>
      </c>
      <c r="I469" s="22" t="s">
        <v>2202</v>
      </c>
      <c r="J469" s="22" t="s">
        <v>2202</v>
      </c>
      <c r="K469" s="22" t="s">
        <v>1561</v>
      </c>
      <c r="L469" s="22" t="s">
        <v>2204</v>
      </c>
      <c r="M469" s="22" t="s">
        <v>91</v>
      </c>
      <c r="N469" s="22" t="e">
        <f>INDEX(#REF!,MATCH($K469,#REF!,0))</f>
        <v>#REF!</v>
      </c>
      <c r="O469" s="21"/>
      <c r="P469" s="25" t="str">
        <f t="shared" si="88"/>
        <v>小学数学第7考场</v>
      </c>
      <c r="Q469" s="21"/>
      <c r="R469" s="21">
        <v>192</v>
      </c>
      <c r="S469" s="21" t="s">
        <v>210</v>
      </c>
      <c r="T469" s="32" t="str">
        <f t="shared" si="89"/>
        <v>小学数学</v>
      </c>
      <c r="U469" s="32" t="str">
        <f>IFERROR(VLOOKUP(复审!T469,#REF!,2,FALSE),"无此科目")</f>
        <v>无此科目</v>
      </c>
      <c r="V469" s="21" t="str">
        <f t="shared" si="90"/>
        <v>无此科目192</v>
      </c>
      <c r="W469" s="21">
        <f t="shared" si="84"/>
        <v>192</v>
      </c>
      <c r="X469" s="21">
        <f t="shared" si="85"/>
        <v>1</v>
      </c>
      <c r="Y469" s="21">
        <f t="shared" si="91"/>
        <v>1</v>
      </c>
      <c r="Z46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69" s="13" t="str">
        <f t="shared" si="86"/>
        <v/>
      </c>
      <c r="AB469" s="13" t="str">
        <f t="shared" si="92"/>
        <v>Y</v>
      </c>
      <c r="AC469" s="13" t="str">
        <f t="shared" si="93"/>
        <v/>
      </c>
      <c r="AD469" s="13">
        <f t="shared" si="94"/>
        <v>1</v>
      </c>
      <c r="AE469" s="13" t="e">
        <f>IF(AND(VLOOKUP($T469,#REF!,2,0)=0,S469=""),"“错误请确认”",IF(VLOOKUP($T469,#REF!,2,0)=0,S469,VLOOKUP($T469,#REF!,2,0)))</f>
        <v>#REF!</v>
      </c>
      <c r="AF469" s="13" t="s">
        <v>2205</v>
      </c>
      <c r="AG469" s="13" t="e">
        <f>IF(VLOOKUP(T469,#REF!,29,0)=0,VLOOKUP(T469,#REF!,23,0)&amp;RIGHT(S469,2),VLOOKUP(T469,#REF!,23,0)&amp;VLOOKUP(T469,#REF!,29,0))</f>
        <v>#REF!</v>
      </c>
      <c r="AH469" s="13" t="s">
        <v>1561</v>
      </c>
      <c r="AI469" s="13" t="e">
        <f t="shared" si="95"/>
        <v>#REF!</v>
      </c>
    </row>
    <row r="470" ht="15" customHeight="1" spans="1:35">
      <c r="A470" s="21">
        <f t="shared" si="87"/>
        <v>469</v>
      </c>
      <c r="B470" s="22" t="s">
        <v>2206</v>
      </c>
      <c r="C470" s="22" t="s">
        <v>45</v>
      </c>
      <c r="D470" s="22" t="s">
        <v>36</v>
      </c>
      <c r="E470" s="22" t="s">
        <v>2207</v>
      </c>
      <c r="F470" s="22" t="s">
        <v>2206</v>
      </c>
      <c r="G470" s="22" t="s">
        <v>2206</v>
      </c>
      <c r="H470" s="22" t="s">
        <v>2206</v>
      </c>
      <c r="I470" s="22" t="s">
        <v>2206</v>
      </c>
      <c r="J470" s="22" t="s">
        <v>2206</v>
      </c>
      <c r="K470" s="22" t="s">
        <v>1561</v>
      </c>
      <c r="L470" s="22" t="s">
        <v>2208</v>
      </c>
      <c r="M470" s="22" t="s">
        <v>2209</v>
      </c>
      <c r="N470" s="22" t="e">
        <f>INDEX(#REF!,MATCH($K470,#REF!,0))</f>
        <v>#REF!</v>
      </c>
      <c r="O470" s="21"/>
      <c r="P470" s="25" t="str">
        <f t="shared" si="88"/>
        <v/>
      </c>
      <c r="Q470" s="21"/>
      <c r="R470" s="21"/>
      <c r="S470" s="21"/>
      <c r="T470" s="32" t="str">
        <f t="shared" si="89"/>
        <v>小学数学</v>
      </c>
      <c r="U470" s="32" t="str">
        <f>IFERROR(VLOOKUP(复审!T470,#REF!,2,FALSE),"无此科目")</f>
        <v>无此科目</v>
      </c>
      <c r="V470" s="21" t="str">
        <f t="shared" si="90"/>
        <v/>
      </c>
      <c r="W470" s="21">
        <f t="shared" si="84"/>
        <v>0</v>
      </c>
      <c r="X470" s="21">
        <f t="shared" si="85"/>
        <v>1</v>
      </c>
      <c r="Y470" s="21" t="str">
        <f t="shared" si="91"/>
        <v/>
      </c>
      <c r="Z47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70" s="13" t="str">
        <f t="shared" si="86"/>
        <v/>
      </c>
      <c r="AB470" s="13" t="str">
        <f t="shared" si="92"/>
        <v>N</v>
      </c>
      <c r="AC470" s="13">
        <f t="shared" si="93"/>
        <v>275</v>
      </c>
      <c r="AD470" s="13" t="str">
        <f t="shared" si="94"/>
        <v/>
      </c>
      <c r="AE470" s="13" t="e">
        <f>IF(AND(VLOOKUP($T470,#REF!,2,0)=0,S470=""),"“错误请确认”",IF(VLOOKUP($T470,#REF!,2,0)=0,S470,VLOOKUP($T470,#REF!,2,0)))</f>
        <v>#REF!</v>
      </c>
      <c r="AF470" s="13" t="s">
        <v>2210</v>
      </c>
      <c r="AG470" s="13" t="e">
        <f>IF(VLOOKUP(T470,#REF!,29,0)=0,VLOOKUP(T470,#REF!,23,0)&amp;RIGHT(S470,2),VLOOKUP(T470,#REF!,23,0)&amp;VLOOKUP(T470,#REF!,29,0))</f>
        <v>#REF!</v>
      </c>
      <c r="AH470" s="13" t="s">
        <v>50</v>
      </c>
      <c r="AI470" s="13" t="e">
        <f t="shared" si="95"/>
        <v>#REF!</v>
      </c>
    </row>
    <row r="471" ht="15" customHeight="1" spans="1:35">
      <c r="A471" s="21">
        <f t="shared" si="87"/>
        <v>470</v>
      </c>
      <c r="B471" s="22" t="s">
        <v>2211</v>
      </c>
      <c r="C471" s="22" t="s">
        <v>45</v>
      </c>
      <c r="D471" s="22" t="s">
        <v>36</v>
      </c>
      <c r="E471" s="22" t="s">
        <v>2212</v>
      </c>
      <c r="F471" s="22" t="s">
        <v>2211</v>
      </c>
      <c r="G471" s="22" t="s">
        <v>2211</v>
      </c>
      <c r="H471" s="22" t="s">
        <v>2211</v>
      </c>
      <c r="I471" s="22" t="s">
        <v>2211</v>
      </c>
      <c r="J471" s="22" t="s">
        <v>2211</v>
      </c>
      <c r="K471" s="22" t="s">
        <v>1561</v>
      </c>
      <c r="L471" s="22" t="s">
        <v>2213</v>
      </c>
      <c r="M471" s="22" t="s">
        <v>2214</v>
      </c>
      <c r="N471" s="22" t="e">
        <f>INDEX(#REF!,MATCH($K471,#REF!,0))</f>
        <v>#REF!</v>
      </c>
      <c r="O471" s="21"/>
      <c r="P471" s="25" t="str">
        <f t="shared" si="88"/>
        <v/>
      </c>
      <c r="Q471" s="21"/>
      <c r="R471" s="21"/>
      <c r="S471" s="21"/>
      <c r="T471" s="32" t="str">
        <f t="shared" si="89"/>
        <v>小学数学</v>
      </c>
      <c r="U471" s="32" t="str">
        <f>IFERROR(VLOOKUP(复审!T471,#REF!,2,FALSE),"无此科目")</f>
        <v>无此科目</v>
      </c>
      <c r="V471" s="21" t="str">
        <f t="shared" si="90"/>
        <v/>
      </c>
      <c r="W471" s="21">
        <f t="shared" si="84"/>
        <v>0</v>
      </c>
      <c r="X471" s="21">
        <f t="shared" si="85"/>
        <v>1</v>
      </c>
      <c r="Y471" s="21" t="str">
        <f t="shared" si="91"/>
        <v/>
      </c>
      <c r="Z47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71" s="13" t="str">
        <f t="shared" si="86"/>
        <v/>
      </c>
      <c r="AB471" s="13" t="str">
        <f t="shared" si="92"/>
        <v>N</v>
      </c>
      <c r="AC471" s="13">
        <f t="shared" si="93"/>
        <v>276</v>
      </c>
      <c r="AD471" s="13" t="str">
        <f t="shared" si="94"/>
        <v/>
      </c>
      <c r="AE471" s="13" t="e">
        <f>IF(AND(VLOOKUP($T471,#REF!,2,0)=0,S471=""),"“错误请确认”",IF(VLOOKUP($T471,#REF!,2,0)=0,S471,VLOOKUP($T471,#REF!,2,0)))</f>
        <v>#REF!</v>
      </c>
      <c r="AF471" s="13" t="s">
        <v>2215</v>
      </c>
      <c r="AG471" s="13" t="e">
        <f>IF(VLOOKUP(T471,#REF!,29,0)=0,VLOOKUP(T471,#REF!,23,0)&amp;RIGHT(S471,2),VLOOKUP(T471,#REF!,23,0)&amp;VLOOKUP(T471,#REF!,29,0))</f>
        <v>#REF!</v>
      </c>
      <c r="AH471" s="13" t="s">
        <v>50</v>
      </c>
      <c r="AI471" s="13" t="e">
        <f t="shared" si="95"/>
        <v>#REF!</v>
      </c>
    </row>
    <row r="472" ht="15" customHeight="1" spans="1:35">
      <c r="A472" s="21">
        <f t="shared" si="87"/>
        <v>471</v>
      </c>
      <c r="B472" s="22" t="s">
        <v>2216</v>
      </c>
      <c r="C472" s="22" t="s">
        <v>35</v>
      </c>
      <c r="D472" s="22" t="s">
        <v>36</v>
      </c>
      <c r="E472" s="22" t="s">
        <v>2217</v>
      </c>
      <c r="F472" s="22" t="s">
        <v>2216</v>
      </c>
      <c r="G472" s="22" t="s">
        <v>2216</v>
      </c>
      <c r="H472" s="22" t="s">
        <v>2216</v>
      </c>
      <c r="I472" s="22" t="s">
        <v>2216</v>
      </c>
      <c r="J472" s="22" t="s">
        <v>2216</v>
      </c>
      <c r="K472" s="22" t="s">
        <v>1561</v>
      </c>
      <c r="L472" s="22" t="s">
        <v>2218</v>
      </c>
      <c r="M472" s="22" t="s">
        <v>2218</v>
      </c>
      <c r="N472" s="22" t="e">
        <f>INDEX(#REF!,MATCH($K472,#REF!,0))</f>
        <v>#REF!</v>
      </c>
      <c r="O472" s="21"/>
      <c r="P472" s="25" t="str">
        <f t="shared" si="88"/>
        <v>小学数学第2考场</v>
      </c>
      <c r="Q472" s="21"/>
      <c r="R472" s="21">
        <v>48</v>
      </c>
      <c r="S472" s="21" t="s">
        <v>1569</v>
      </c>
      <c r="T472" s="32" t="str">
        <f t="shared" si="89"/>
        <v>小学数学</v>
      </c>
      <c r="U472" s="32" t="str">
        <f>IFERROR(VLOOKUP(复审!T472,#REF!,2,FALSE),"无此科目")</f>
        <v>无此科目</v>
      </c>
      <c r="V472" s="21" t="str">
        <f t="shared" si="90"/>
        <v>无此科目048</v>
      </c>
      <c r="W472" s="21">
        <f t="shared" si="84"/>
        <v>48</v>
      </c>
      <c r="X472" s="21">
        <f t="shared" si="85"/>
        <v>1</v>
      </c>
      <c r="Y472" s="21">
        <f t="shared" si="91"/>
        <v>1</v>
      </c>
      <c r="Z47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72" s="13" t="str">
        <f t="shared" si="86"/>
        <v/>
      </c>
      <c r="AB472" s="13" t="str">
        <f t="shared" si="92"/>
        <v>Y</v>
      </c>
      <c r="AC472" s="13" t="str">
        <f t="shared" si="93"/>
        <v/>
      </c>
      <c r="AD472" s="13">
        <f t="shared" si="94"/>
        <v>1</v>
      </c>
      <c r="AE472" s="13" t="e">
        <f>IF(AND(VLOOKUP($T472,#REF!,2,0)=0,S472=""),"“错误请确认”",IF(VLOOKUP($T472,#REF!,2,0)=0,S472,VLOOKUP($T472,#REF!,2,0)))</f>
        <v>#REF!</v>
      </c>
      <c r="AF472" s="13" t="s">
        <v>2219</v>
      </c>
      <c r="AG472" s="13" t="e">
        <f>IF(VLOOKUP(T472,#REF!,29,0)=0,VLOOKUP(T472,#REF!,23,0)&amp;RIGHT(S472,2),VLOOKUP(T472,#REF!,23,0)&amp;VLOOKUP(T472,#REF!,29,0))</f>
        <v>#REF!</v>
      </c>
      <c r="AH472" s="13" t="s">
        <v>124</v>
      </c>
      <c r="AI472" s="13" t="e">
        <f t="shared" si="95"/>
        <v>#REF!</v>
      </c>
    </row>
    <row r="473" ht="15" customHeight="1" spans="1:35">
      <c r="A473" s="21">
        <f t="shared" si="87"/>
        <v>472</v>
      </c>
      <c r="B473" s="22" t="s">
        <v>2220</v>
      </c>
      <c r="C473" s="22" t="s">
        <v>35</v>
      </c>
      <c r="D473" s="22" t="s">
        <v>36</v>
      </c>
      <c r="E473" s="22" t="s">
        <v>2221</v>
      </c>
      <c r="F473" s="22" t="s">
        <v>2220</v>
      </c>
      <c r="G473" s="22" t="s">
        <v>2220</v>
      </c>
      <c r="H473" s="22" t="s">
        <v>2220</v>
      </c>
      <c r="I473" s="22" t="s">
        <v>2220</v>
      </c>
      <c r="J473" s="22" t="s">
        <v>2220</v>
      </c>
      <c r="K473" s="22" t="s">
        <v>1561</v>
      </c>
      <c r="L473" s="22" t="s">
        <v>2222</v>
      </c>
      <c r="M473" s="22" t="s">
        <v>91</v>
      </c>
      <c r="N473" s="22" t="e">
        <f>INDEX(#REF!,MATCH($K473,#REF!,0))</f>
        <v>#REF!</v>
      </c>
      <c r="O473" s="21"/>
      <c r="P473" s="25" t="str">
        <f t="shared" si="88"/>
        <v>小学数学第4考场</v>
      </c>
      <c r="Q473" s="21"/>
      <c r="R473" s="21">
        <v>99</v>
      </c>
      <c r="S473" s="21" t="s">
        <v>1569</v>
      </c>
      <c r="T473" s="32" t="str">
        <f t="shared" si="89"/>
        <v>小学数学</v>
      </c>
      <c r="U473" s="32" t="str">
        <f>IFERROR(VLOOKUP(复审!T473,#REF!,2,FALSE),"无此科目")</f>
        <v>无此科目</v>
      </c>
      <c r="V473" s="21" t="str">
        <f t="shared" si="90"/>
        <v>无此科目099</v>
      </c>
      <c r="W473" s="21">
        <f t="shared" si="84"/>
        <v>99</v>
      </c>
      <c r="X473" s="21">
        <f t="shared" si="85"/>
        <v>1</v>
      </c>
      <c r="Y473" s="21">
        <f t="shared" si="91"/>
        <v>1</v>
      </c>
      <c r="Z47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73" s="13" t="str">
        <f t="shared" si="86"/>
        <v/>
      </c>
      <c r="AB473" s="13" t="str">
        <f t="shared" si="92"/>
        <v>Y</v>
      </c>
      <c r="AC473" s="13" t="str">
        <f t="shared" si="93"/>
        <v/>
      </c>
      <c r="AD473" s="13">
        <f t="shared" si="94"/>
        <v>1</v>
      </c>
      <c r="AE473" s="13" t="e">
        <f>IF(AND(VLOOKUP($T473,#REF!,2,0)=0,S473=""),"“错误请确认”",IF(VLOOKUP($T473,#REF!,2,0)=0,S473,VLOOKUP($T473,#REF!,2,0)))</f>
        <v>#REF!</v>
      </c>
      <c r="AF473" s="13" t="s">
        <v>2223</v>
      </c>
      <c r="AG473" s="13" t="e">
        <f>IF(VLOOKUP(T473,#REF!,29,0)=0,VLOOKUP(T473,#REF!,23,0)&amp;RIGHT(S473,2),VLOOKUP(T473,#REF!,23,0)&amp;VLOOKUP(T473,#REF!,29,0))</f>
        <v>#REF!</v>
      </c>
      <c r="AH473" s="13" t="s">
        <v>61</v>
      </c>
      <c r="AI473" s="13" t="e">
        <f t="shared" si="95"/>
        <v>#REF!</v>
      </c>
    </row>
    <row r="474" ht="15" customHeight="1" spans="1:35">
      <c r="A474" s="21">
        <f t="shared" si="87"/>
        <v>473</v>
      </c>
      <c r="B474" s="22" t="s">
        <v>2224</v>
      </c>
      <c r="C474" s="22" t="s">
        <v>45</v>
      </c>
      <c r="D474" s="22" t="s">
        <v>36</v>
      </c>
      <c r="E474" s="22" t="s">
        <v>2225</v>
      </c>
      <c r="F474" s="22" t="s">
        <v>2224</v>
      </c>
      <c r="G474" s="22" t="s">
        <v>2224</v>
      </c>
      <c r="H474" s="22" t="s">
        <v>2224</v>
      </c>
      <c r="I474" s="22" t="s">
        <v>2224</v>
      </c>
      <c r="J474" s="22" t="s">
        <v>2224</v>
      </c>
      <c r="K474" s="22" t="s">
        <v>1561</v>
      </c>
      <c r="L474" s="22" t="s">
        <v>2226</v>
      </c>
      <c r="M474" s="22" t="s">
        <v>2227</v>
      </c>
      <c r="N474" s="22" t="e">
        <f>INDEX(#REF!,MATCH($K474,#REF!,0))</f>
        <v>#REF!</v>
      </c>
      <c r="O474" s="21"/>
      <c r="P474" s="25" t="str">
        <f t="shared" si="88"/>
        <v>小学数学第12考场</v>
      </c>
      <c r="Q474" s="21"/>
      <c r="R474" s="21">
        <v>354</v>
      </c>
      <c r="S474" s="21" t="s">
        <v>200</v>
      </c>
      <c r="T474" s="32" t="str">
        <f t="shared" si="89"/>
        <v>小学数学</v>
      </c>
      <c r="U474" s="32" t="str">
        <f>IFERROR(VLOOKUP(复审!T474,#REF!,2,FALSE),"无此科目")</f>
        <v>无此科目</v>
      </c>
      <c r="V474" s="21" t="str">
        <f t="shared" si="90"/>
        <v>无此科目354</v>
      </c>
      <c r="W474" s="21">
        <f t="shared" si="84"/>
        <v>354</v>
      </c>
      <c r="X474" s="21">
        <f t="shared" si="85"/>
        <v>1</v>
      </c>
      <c r="Y474" s="21">
        <f t="shared" si="91"/>
        <v>1</v>
      </c>
      <c r="Z47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74" s="13" t="str">
        <f t="shared" si="86"/>
        <v/>
      </c>
      <c r="AB474" s="13" t="str">
        <f t="shared" si="92"/>
        <v>Y</v>
      </c>
      <c r="AC474" s="13" t="str">
        <f t="shared" si="93"/>
        <v/>
      </c>
      <c r="AD474" s="13">
        <f t="shared" si="94"/>
        <v>1</v>
      </c>
      <c r="AE474" s="13" t="e">
        <f>IF(AND(VLOOKUP($T474,#REF!,2,0)=0,S474=""),"“错误请确认”",IF(VLOOKUP($T474,#REF!,2,0)=0,S474,VLOOKUP($T474,#REF!,2,0)))</f>
        <v>#REF!</v>
      </c>
      <c r="AF474" s="13" t="s">
        <v>2228</v>
      </c>
      <c r="AG474" s="13" t="e">
        <f>IF(VLOOKUP(T474,#REF!,29,0)=0,VLOOKUP(T474,#REF!,23,0)&amp;RIGHT(S474,2),VLOOKUP(T474,#REF!,23,0)&amp;VLOOKUP(T474,#REF!,29,0))</f>
        <v>#REF!</v>
      </c>
      <c r="AH474" s="13" t="s">
        <v>1561</v>
      </c>
      <c r="AI474" s="13" t="e">
        <f t="shared" si="95"/>
        <v>#REF!</v>
      </c>
    </row>
    <row r="475" ht="15" customHeight="1" spans="1:35">
      <c r="A475" s="21">
        <f t="shared" si="87"/>
        <v>474</v>
      </c>
      <c r="B475" s="22" t="s">
        <v>1237</v>
      </c>
      <c r="C475" s="22" t="s">
        <v>45</v>
      </c>
      <c r="D475" s="22" t="s">
        <v>36</v>
      </c>
      <c r="E475" s="22" t="s">
        <v>2229</v>
      </c>
      <c r="F475" s="22" t="s">
        <v>1237</v>
      </c>
      <c r="G475" s="22" t="s">
        <v>1237</v>
      </c>
      <c r="H475" s="22" t="s">
        <v>1237</v>
      </c>
      <c r="I475" s="22" t="s">
        <v>1237</v>
      </c>
      <c r="J475" s="22" t="s">
        <v>1237</v>
      </c>
      <c r="K475" s="22" t="s">
        <v>1561</v>
      </c>
      <c r="L475" s="22" t="s">
        <v>2230</v>
      </c>
      <c r="M475" s="22" t="s">
        <v>2231</v>
      </c>
      <c r="N475" s="22" t="e">
        <f>INDEX(#REF!,MATCH($K475,#REF!,0))</f>
        <v>#REF!</v>
      </c>
      <c r="O475" s="21"/>
      <c r="P475" s="25" t="str">
        <f t="shared" si="88"/>
        <v>小学数学第13考场</v>
      </c>
      <c r="Q475" s="21"/>
      <c r="R475" s="21">
        <v>363</v>
      </c>
      <c r="S475" s="21" t="s">
        <v>126</v>
      </c>
      <c r="T475" s="32" t="str">
        <f t="shared" si="89"/>
        <v>小学数学</v>
      </c>
      <c r="U475" s="32" t="str">
        <f>IFERROR(VLOOKUP(复审!T475,#REF!,2,FALSE),"无此科目")</f>
        <v>无此科目</v>
      </c>
      <c r="V475" s="21" t="str">
        <f t="shared" si="90"/>
        <v>无此科目363</v>
      </c>
      <c r="W475" s="21">
        <f t="shared" si="84"/>
        <v>363</v>
      </c>
      <c r="X475" s="21">
        <f t="shared" si="85"/>
        <v>1</v>
      </c>
      <c r="Y475" s="21">
        <f t="shared" si="91"/>
        <v>1</v>
      </c>
      <c r="Z47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75" s="13" t="str">
        <f t="shared" si="86"/>
        <v/>
      </c>
      <c r="AB475" s="13" t="str">
        <f t="shared" si="92"/>
        <v>Y</v>
      </c>
      <c r="AC475" s="13" t="str">
        <f t="shared" si="93"/>
        <v/>
      </c>
      <c r="AD475" s="13">
        <f t="shared" si="94"/>
        <v>1</v>
      </c>
      <c r="AE475" s="13" t="e">
        <f>IF(AND(VLOOKUP($T475,#REF!,2,0)=0,S475=""),"“错误请确认”",IF(VLOOKUP($T475,#REF!,2,0)=0,S475,VLOOKUP($T475,#REF!,2,0)))</f>
        <v>#REF!</v>
      </c>
      <c r="AF475" s="13" t="s">
        <v>2232</v>
      </c>
      <c r="AG475" s="13" t="e">
        <f>IF(VLOOKUP(T475,#REF!,29,0)=0,VLOOKUP(T475,#REF!,23,0)&amp;RIGHT(S475,2),VLOOKUP(T475,#REF!,23,0)&amp;VLOOKUP(T475,#REF!,29,0))</f>
        <v>#REF!</v>
      </c>
      <c r="AH475" s="13" t="s">
        <v>61</v>
      </c>
      <c r="AI475" s="13" t="e">
        <f t="shared" si="95"/>
        <v>#REF!</v>
      </c>
    </row>
    <row r="476" ht="15" customHeight="1" spans="1:35">
      <c r="A476" s="21">
        <f t="shared" si="87"/>
        <v>475</v>
      </c>
      <c r="B476" s="22" t="s">
        <v>2233</v>
      </c>
      <c r="C476" s="22" t="s">
        <v>45</v>
      </c>
      <c r="D476" s="22" t="s">
        <v>36</v>
      </c>
      <c r="E476" s="22" t="s">
        <v>2234</v>
      </c>
      <c r="F476" s="22" t="s">
        <v>2233</v>
      </c>
      <c r="G476" s="22" t="s">
        <v>2233</v>
      </c>
      <c r="H476" s="22" t="s">
        <v>2233</v>
      </c>
      <c r="I476" s="22" t="s">
        <v>2233</v>
      </c>
      <c r="J476" s="22" t="s">
        <v>2233</v>
      </c>
      <c r="K476" s="22" t="s">
        <v>1561</v>
      </c>
      <c r="L476" s="22" t="s">
        <v>2235</v>
      </c>
      <c r="M476" s="22" t="s">
        <v>2236</v>
      </c>
      <c r="N476" s="22" t="e">
        <f>INDEX(#REF!,MATCH($K476,#REF!,0))</f>
        <v>#REF!</v>
      </c>
      <c r="O476" s="21"/>
      <c r="P476" s="25" t="str">
        <f t="shared" si="88"/>
        <v>小学数学第5考场</v>
      </c>
      <c r="Q476" s="21"/>
      <c r="R476" s="21">
        <v>131</v>
      </c>
      <c r="S476" s="21" t="s">
        <v>200</v>
      </c>
      <c r="T476" s="32" t="str">
        <f t="shared" si="89"/>
        <v>小学数学</v>
      </c>
      <c r="U476" s="32" t="str">
        <f>IFERROR(VLOOKUP(复审!T476,#REF!,2,FALSE),"无此科目")</f>
        <v>无此科目</v>
      </c>
      <c r="V476" s="21" t="str">
        <f t="shared" si="90"/>
        <v>无此科目131</v>
      </c>
      <c r="W476" s="21">
        <f t="shared" si="84"/>
        <v>131</v>
      </c>
      <c r="X476" s="21">
        <f t="shared" si="85"/>
        <v>1</v>
      </c>
      <c r="Y476" s="21">
        <f t="shared" si="91"/>
        <v>1</v>
      </c>
      <c r="Z47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76" s="13" t="str">
        <f t="shared" si="86"/>
        <v/>
      </c>
      <c r="AB476" s="13" t="str">
        <f t="shared" si="92"/>
        <v>Y</v>
      </c>
      <c r="AC476" s="13" t="str">
        <f t="shared" si="93"/>
        <v/>
      </c>
      <c r="AD476" s="13">
        <f t="shared" si="94"/>
        <v>1</v>
      </c>
      <c r="AE476" s="13" t="e">
        <f>IF(AND(VLOOKUP($T476,#REF!,2,0)=0,S476=""),"“错误请确认”",IF(VLOOKUP($T476,#REF!,2,0)=0,S476,VLOOKUP($T476,#REF!,2,0)))</f>
        <v>#REF!</v>
      </c>
      <c r="AF476" s="13" t="s">
        <v>2237</v>
      </c>
      <c r="AG476" s="13" t="e">
        <f>IF(VLOOKUP(T476,#REF!,29,0)=0,VLOOKUP(T476,#REF!,23,0)&amp;RIGHT(S476,2),VLOOKUP(T476,#REF!,23,0)&amp;VLOOKUP(T476,#REF!,29,0))</f>
        <v>#REF!</v>
      </c>
      <c r="AH476" s="13" t="s">
        <v>1561</v>
      </c>
      <c r="AI476" s="13" t="e">
        <f t="shared" si="95"/>
        <v>#REF!</v>
      </c>
    </row>
    <row r="477" ht="15" customHeight="1" spans="1:35">
      <c r="A477" s="21">
        <f t="shared" si="87"/>
        <v>476</v>
      </c>
      <c r="B477" s="22" t="s">
        <v>2238</v>
      </c>
      <c r="C477" s="22" t="s">
        <v>45</v>
      </c>
      <c r="D477" s="22" t="s">
        <v>36</v>
      </c>
      <c r="E477" s="22" t="s">
        <v>2239</v>
      </c>
      <c r="F477" s="22" t="s">
        <v>2238</v>
      </c>
      <c r="G477" s="22" t="s">
        <v>2238</v>
      </c>
      <c r="H477" s="22" t="s">
        <v>2238</v>
      </c>
      <c r="I477" s="22" t="s">
        <v>2238</v>
      </c>
      <c r="J477" s="22" t="s">
        <v>2238</v>
      </c>
      <c r="K477" s="22" t="s">
        <v>1561</v>
      </c>
      <c r="L477" s="22" t="s">
        <v>2240</v>
      </c>
      <c r="M477" s="22" t="s">
        <v>2241</v>
      </c>
      <c r="N477" s="22" t="e">
        <f>INDEX(#REF!,MATCH($K477,#REF!,0))</f>
        <v>#REF!</v>
      </c>
      <c r="O477" s="21"/>
      <c r="P477" s="25" t="str">
        <f t="shared" si="88"/>
        <v/>
      </c>
      <c r="Q477" s="21"/>
      <c r="R477" s="21"/>
      <c r="S477" s="21"/>
      <c r="T477" s="32" t="str">
        <f t="shared" si="89"/>
        <v>小学数学</v>
      </c>
      <c r="U477" s="32" t="str">
        <f>IFERROR(VLOOKUP(复审!T477,#REF!,2,FALSE),"无此科目")</f>
        <v>无此科目</v>
      </c>
      <c r="V477" s="21" t="str">
        <f t="shared" si="90"/>
        <v/>
      </c>
      <c r="W477" s="21">
        <f t="shared" si="84"/>
        <v>0</v>
      </c>
      <c r="X477" s="21">
        <f t="shared" si="85"/>
        <v>1</v>
      </c>
      <c r="Y477" s="21" t="str">
        <f t="shared" si="91"/>
        <v/>
      </c>
      <c r="Z47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77" s="13" t="str">
        <f t="shared" si="86"/>
        <v/>
      </c>
      <c r="AB477" s="13" t="str">
        <f t="shared" si="92"/>
        <v>N</v>
      </c>
      <c r="AC477" s="13">
        <f t="shared" si="93"/>
        <v>277</v>
      </c>
      <c r="AD477" s="13" t="str">
        <f t="shared" si="94"/>
        <v/>
      </c>
      <c r="AE477" s="13" t="e">
        <f>IF(AND(VLOOKUP($T477,#REF!,2,0)=0,S477=""),"“错误请确认”",IF(VLOOKUP($T477,#REF!,2,0)=0,S477,VLOOKUP($T477,#REF!,2,0)))</f>
        <v>#REF!</v>
      </c>
      <c r="AF477" s="13" t="s">
        <v>2242</v>
      </c>
      <c r="AG477" s="13" t="e">
        <f>IF(VLOOKUP(T477,#REF!,29,0)=0,VLOOKUP(T477,#REF!,23,0)&amp;RIGHT(S477,2),VLOOKUP(T477,#REF!,23,0)&amp;VLOOKUP(T477,#REF!,29,0))</f>
        <v>#REF!</v>
      </c>
      <c r="AH477" s="13" t="s">
        <v>50</v>
      </c>
      <c r="AI477" s="13" t="e">
        <f t="shared" si="95"/>
        <v>#REF!</v>
      </c>
    </row>
    <row r="478" ht="15" customHeight="1" spans="1:35">
      <c r="A478" s="21">
        <f t="shared" si="87"/>
        <v>477</v>
      </c>
      <c r="B478" s="22" t="s">
        <v>2243</v>
      </c>
      <c r="C478" s="22" t="s">
        <v>45</v>
      </c>
      <c r="D478" s="22" t="s">
        <v>36</v>
      </c>
      <c r="E478" s="22" t="s">
        <v>2244</v>
      </c>
      <c r="F478" s="22" t="s">
        <v>2243</v>
      </c>
      <c r="G478" s="22" t="s">
        <v>2243</v>
      </c>
      <c r="H478" s="22" t="s">
        <v>2243</v>
      </c>
      <c r="I478" s="22" t="s">
        <v>2243</v>
      </c>
      <c r="J478" s="22" t="s">
        <v>2243</v>
      </c>
      <c r="K478" s="22" t="s">
        <v>1561</v>
      </c>
      <c r="L478" s="22" t="s">
        <v>2245</v>
      </c>
      <c r="M478" s="22" t="s">
        <v>91</v>
      </c>
      <c r="N478" s="22" t="e">
        <f>INDEX(#REF!,MATCH($K478,#REF!,0))</f>
        <v>#REF!</v>
      </c>
      <c r="O478" s="21"/>
      <c r="P478" s="25" t="str">
        <f t="shared" si="88"/>
        <v>小学数学第5考场</v>
      </c>
      <c r="Q478" s="21"/>
      <c r="R478" s="21">
        <v>135</v>
      </c>
      <c r="S478" s="21" t="s">
        <v>181</v>
      </c>
      <c r="T478" s="32" t="str">
        <f t="shared" si="89"/>
        <v>小学数学</v>
      </c>
      <c r="U478" s="32" t="str">
        <f>IFERROR(VLOOKUP(复审!T478,#REF!,2,FALSE),"无此科目")</f>
        <v>无此科目</v>
      </c>
      <c r="V478" s="21" t="str">
        <f t="shared" si="90"/>
        <v>无此科目135</v>
      </c>
      <c r="W478" s="21">
        <f t="shared" si="84"/>
        <v>135</v>
      </c>
      <c r="X478" s="21">
        <f t="shared" si="85"/>
        <v>1</v>
      </c>
      <c r="Y478" s="21">
        <f t="shared" si="91"/>
        <v>1</v>
      </c>
      <c r="Z47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78" s="13" t="str">
        <f t="shared" si="86"/>
        <v/>
      </c>
      <c r="AB478" s="13" t="str">
        <f t="shared" si="92"/>
        <v>Y</v>
      </c>
      <c r="AC478" s="13" t="str">
        <f t="shared" si="93"/>
        <v/>
      </c>
      <c r="AD478" s="13">
        <f t="shared" si="94"/>
        <v>1</v>
      </c>
      <c r="AE478" s="13" t="e">
        <f>IF(AND(VLOOKUP($T478,#REF!,2,0)=0,S478=""),"“错误请确认”",IF(VLOOKUP($T478,#REF!,2,0)=0,S478,VLOOKUP($T478,#REF!,2,0)))</f>
        <v>#REF!</v>
      </c>
      <c r="AF478" s="13" t="s">
        <v>2246</v>
      </c>
      <c r="AG478" s="13" t="e">
        <f>IF(VLOOKUP(T478,#REF!,29,0)=0,VLOOKUP(T478,#REF!,23,0)&amp;RIGHT(S478,2),VLOOKUP(T478,#REF!,23,0)&amp;VLOOKUP(T478,#REF!,29,0))</f>
        <v>#REF!</v>
      </c>
      <c r="AH478" s="13" t="s">
        <v>1561</v>
      </c>
      <c r="AI478" s="13" t="e">
        <f t="shared" si="95"/>
        <v>#REF!</v>
      </c>
    </row>
    <row r="479" ht="15" customHeight="1" spans="1:35">
      <c r="A479" s="21">
        <f t="shared" si="87"/>
        <v>478</v>
      </c>
      <c r="B479" s="22" t="s">
        <v>2247</v>
      </c>
      <c r="C479" s="22" t="s">
        <v>35</v>
      </c>
      <c r="D479" s="22" t="s">
        <v>36</v>
      </c>
      <c r="E479" s="22" t="s">
        <v>2248</v>
      </c>
      <c r="F479" s="22" t="s">
        <v>2247</v>
      </c>
      <c r="G479" s="22" t="s">
        <v>2247</v>
      </c>
      <c r="H479" s="22" t="s">
        <v>2247</v>
      </c>
      <c r="I479" s="22" t="s">
        <v>2247</v>
      </c>
      <c r="J479" s="22" t="s">
        <v>2247</v>
      </c>
      <c r="K479" s="22" t="s">
        <v>1561</v>
      </c>
      <c r="L479" s="22" t="s">
        <v>2249</v>
      </c>
      <c r="M479" s="22" t="s">
        <v>2250</v>
      </c>
      <c r="N479" s="22" t="e">
        <f>INDEX(#REF!,MATCH($K479,#REF!,0))</f>
        <v>#REF!</v>
      </c>
      <c r="O479" s="21"/>
      <c r="P479" s="25" t="str">
        <f t="shared" si="88"/>
        <v>小学数学第4考场</v>
      </c>
      <c r="Q479" s="21"/>
      <c r="R479" s="21">
        <v>118</v>
      </c>
      <c r="S479" s="21" t="s">
        <v>175</v>
      </c>
      <c r="T479" s="32" t="str">
        <f t="shared" si="89"/>
        <v>小学数学</v>
      </c>
      <c r="U479" s="32" t="str">
        <f>IFERROR(VLOOKUP(复审!T479,#REF!,2,FALSE),"无此科目")</f>
        <v>无此科目</v>
      </c>
      <c r="V479" s="21" t="str">
        <f t="shared" si="90"/>
        <v>无此科目118</v>
      </c>
      <c r="W479" s="21">
        <f t="shared" si="84"/>
        <v>118</v>
      </c>
      <c r="X479" s="21">
        <f t="shared" si="85"/>
        <v>1</v>
      </c>
      <c r="Y479" s="21">
        <f t="shared" si="91"/>
        <v>1</v>
      </c>
      <c r="Z47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79" s="13" t="str">
        <f t="shared" si="86"/>
        <v/>
      </c>
      <c r="AB479" s="13" t="str">
        <f t="shared" si="92"/>
        <v>Y</v>
      </c>
      <c r="AC479" s="13" t="str">
        <f t="shared" si="93"/>
        <v/>
      </c>
      <c r="AD479" s="13">
        <f t="shared" si="94"/>
        <v>1</v>
      </c>
      <c r="AE479" s="13" t="e">
        <f>IF(AND(VLOOKUP($T479,#REF!,2,0)=0,S479=""),"“错误请确认”",IF(VLOOKUP($T479,#REF!,2,0)=0,S479,VLOOKUP($T479,#REF!,2,0)))</f>
        <v>#REF!</v>
      </c>
      <c r="AF479" s="13" t="s">
        <v>2251</v>
      </c>
      <c r="AG479" s="13" t="e">
        <f>IF(VLOOKUP(T479,#REF!,29,0)=0,VLOOKUP(T479,#REF!,23,0)&amp;RIGHT(S479,2),VLOOKUP(T479,#REF!,23,0)&amp;VLOOKUP(T479,#REF!,29,0))</f>
        <v>#REF!</v>
      </c>
      <c r="AH479" s="13" t="s">
        <v>38</v>
      </c>
      <c r="AI479" s="13" t="e">
        <f t="shared" si="95"/>
        <v>#REF!</v>
      </c>
    </row>
    <row r="480" ht="15" customHeight="1" spans="1:35">
      <c r="A480" s="21">
        <f t="shared" si="87"/>
        <v>479</v>
      </c>
      <c r="B480" s="22" t="s">
        <v>2252</v>
      </c>
      <c r="C480" s="22" t="s">
        <v>35</v>
      </c>
      <c r="D480" s="22" t="s">
        <v>36</v>
      </c>
      <c r="E480" s="22" t="s">
        <v>2253</v>
      </c>
      <c r="F480" s="22" t="s">
        <v>2252</v>
      </c>
      <c r="G480" s="22" t="s">
        <v>2252</v>
      </c>
      <c r="H480" s="22" t="s">
        <v>2252</v>
      </c>
      <c r="I480" s="22" t="s">
        <v>2252</v>
      </c>
      <c r="J480" s="22" t="s">
        <v>2252</v>
      </c>
      <c r="K480" s="22" t="s">
        <v>1561</v>
      </c>
      <c r="L480" s="22" t="s">
        <v>2254</v>
      </c>
      <c r="M480" s="22" t="s">
        <v>2255</v>
      </c>
      <c r="N480" s="22" t="e">
        <f>INDEX(#REF!,MATCH($K480,#REF!,0))</f>
        <v>#REF!</v>
      </c>
      <c r="O480" s="21"/>
      <c r="P480" s="25" t="str">
        <f t="shared" si="88"/>
        <v>小学数学第12考场</v>
      </c>
      <c r="Q480" s="21"/>
      <c r="R480" s="21">
        <v>357</v>
      </c>
      <c r="S480" s="21" t="s">
        <v>175</v>
      </c>
      <c r="T480" s="32" t="str">
        <f t="shared" si="89"/>
        <v>小学数学</v>
      </c>
      <c r="U480" s="32" t="str">
        <f>IFERROR(VLOOKUP(复审!T480,#REF!,2,FALSE),"无此科目")</f>
        <v>无此科目</v>
      </c>
      <c r="V480" s="21" t="str">
        <f t="shared" si="90"/>
        <v>无此科目357</v>
      </c>
      <c r="W480" s="21">
        <f t="shared" si="84"/>
        <v>357</v>
      </c>
      <c r="X480" s="21">
        <f t="shared" si="85"/>
        <v>1</v>
      </c>
      <c r="Y480" s="21">
        <f t="shared" si="91"/>
        <v>1</v>
      </c>
      <c r="Z48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80" s="13" t="str">
        <f t="shared" si="86"/>
        <v/>
      </c>
      <c r="AB480" s="13" t="str">
        <f t="shared" si="92"/>
        <v>Y</v>
      </c>
      <c r="AC480" s="13" t="str">
        <f t="shared" si="93"/>
        <v/>
      </c>
      <c r="AD480" s="13">
        <f t="shared" si="94"/>
        <v>1</v>
      </c>
      <c r="AE480" s="13" t="e">
        <f>IF(AND(VLOOKUP($T480,#REF!,2,0)=0,S480=""),"“错误请确认”",IF(VLOOKUP($T480,#REF!,2,0)=0,S480,VLOOKUP($T480,#REF!,2,0)))</f>
        <v>#REF!</v>
      </c>
      <c r="AF480" s="13" t="s">
        <v>2256</v>
      </c>
      <c r="AG480" s="13" t="e">
        <f>IF(VLOOKUP(T480,#REF!,29,0)=0,VLOOKUP(T480,#REF!,23,0)&amp;RIGHT(S480,2),VLOOKUP(T480,#REF!,23,0)&amp;VLOOKUP(T480,#REF!,29,0))</f>
        <v>#REF!</v>
      </c>
      <c r="AH480" s="13" t="s">
        <v>1561</v>
      </c>
      <c r="AI480" s="13" t="e">
        <f t="shared" si="95"/>
        <v>#REF!</v>
      </c>
    </row>
    <row r="481" ht="15" customHeight="1" spans="1:35">
      <c r="A481" s="21">
        <f t="shared" si="87"/>
        <v>480</v>
      </c>
      <c r="B481" s="22" t="s">
        <v>2257</v>
      </c>
      <c r="C481" s="22" t="s">
        <v>35</v>
      </c>
      <c r="D481" s="22" t="s">
        <v>36</v>
      </c>
      <c r="E481" s="22" t="s">
        <v>2258</v>
      </c>
      <c r="F481" s="22" t="s">
        <v>2257</v>
      </c>
      <c r="G481" s="22" t="s">
        <v>2257</v>
      </c>
      <c r="H481" s="22" t="s">
        <v>2257</v>
      </c>
      <c r="I481" s="22" t="s">
        <v>2257</v>
      </c>
      <c r="J481" s="22" t="s">
        <v>2257</v>
      </c>
      <c r="K481" s="22" t="s">
        <v>1561</v>
      </c>
      <c r="L481" s="22" t="s">
        <v>2259</v>
      </c>
      <c r="M481" s="22" t="s">
        <v>2260</v>
      </c>
      <c r="N481" s="22" t="e">
        <f>INDEX(#REF!,MATCH($K481,#REF!,0))</f>
        <v>#REF!</v>
      </c>
      <c r="O481" s="21"/>
      <c r="P481" s="25" t="str">
        <f t="shared" si="88"/>
        <v>小学数学第8考场</v>
      </c>
      <c r="Q481" s="21"/>
      <c r="R481" s="21">
        <v>221</v>
      </c>
      <c r="S481" s="21" t="s">
        <v>150</v>
      </c>
      <c r="T481" s="32" t="str">
        <f t="shared" si="89"/>
        <v>小学数学</v>
      </c>
      <c r="U481" s="32" t="str">
        <f>IFERROR(VLOOKUP(复审!T481,#REF!,2,FALSE),"无此科目")</f>
        <v>无此科目</v>
      </c>
      <c r="V481" s="21" t="str">
        <f t="shared" si="90"/>
        <v>无此科目221</v>
      </c>
      <c r="W481" s="21">
        <f t="shared" si="84"/>
        <v>221</v>
      </c>
      <c r="X481" s="21">
        <f t="shared" si="85"/>
        <v>1</v>
      </c>
      <c r="Y481" s="21">
        <f t="shared" si="91"/>
        <v>1</v>
      </c>
      <c r="Z48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81" s="13" t="str">
        <f t="shared" si="86"/>
        <v/>
      </c>
      <c r="AB481" s="13" t="str">
        <f t="shared" si="92"/>
        <v>Y</v>
      </c>
      <c r="AC481" s="13" t="str">
        <f t="shared" si="93"/>
        <v/>
      </c>
      <c r="AD481" s="13">
        <f t="shared" si="94"/>
        <v>1</v>
      </c>
      <c r="AE481" s="13" t="e">
        <f>IF(AND(VLOOKUP($T481,#REF!,2,0)=0,S481=""),"“错误请确认”",IF(VLOOKUP($T481,#REF!,2,0)=0,S481,VLOOKUP($T481,#REF!,2,0)))</f>
        <v>#REF!</v>
      </c>
      <c r="AF481" s="13" t="s">
        <v>2261</v>
      </c>
      <c r="AG481" s="13" t="e">
        <f>IF(VLOOKUP(T481,#REF!,29,0)=0,VLOOKUP(T481,#REF!,23,0)&amp;RIGHT(S481,2),VLOOKUP(T481,#REF!,23,0)&amp;VLOOKUP(T481,#REF!,29,0))</f>
        <v>#REF!</v>
      </c>
      <c r="AH481" s="13" t="s">
        <v>2262</v>
      </c>
      <c r="AI481" s="13" t="e">
        <f t="shared" si="95"/>
        <v>#REF!</v>
      </c>
    </row>
    <row r="482" ht="15" customHeight="1" spans="1:35">
      <c r="A482" s="21">
        <f t="shared" si="87"/>
        <v>481</v>
      </c>
      <c r="B482" s="22" t="s">
        <v>2263</v>
      </c>
      <c r="C482" s="22" t="s">
        <v>45</v>
      </c>
      <c r="D482" s="22" t="s">
        <v>36</v>
      </c>
      <c r="E482" s="22" t="s">
        <v>2264</v>
      </c>
      <c r="F482" s="22" t="s">
        <v>2263</v>
      </c>
      <c r="G482" s="22" t="s">
        <v>2263</v>
      </c>
      <c r="H482" s="22" t="s">
        <v>2263</v>
      </c>
      <c r="I482" s="22" t="s">
        <v>2263</v>
      </c>
      <c r="J482" s="22" t="s">
        <v>2263</v>
      </c>
      <c r="K482" s="22" t="s">
        <v>1561</v>
      </c>
      <c r="L482" s="22" t="s">
        <v>2265</v>
      </c>
      <c r="M482" s="22" t="s">
        <v>2266</v>
      </c>
      <c r="N482" s="22" t="e">
        <f>INDEX(#REF!,MATCH($K482,#REF!,0))</f>
        <v>#REF!</v>
      </c>
      <c r="O482" s="21"/>
      <c r="P482" s="25" t="str">
        <f t="shared" si="88"/>
        <v>小学数学第11考场</v>
      </c>
      <c r="Q482" s="21"/>
      <c r="R482" s="21">
        <v>322</v>
      </c>
      <c r="S482" s="21" t="s">
        <v>175</v>
      </c>
      <c r="T482" s="32" t="str">
        <f t="shared" si="89"/>
        <v>小学数学</v>
      </c>
      <c r="U482" s="32" t="str">
        <f>IFERROR(VLOOKUP(复审!T482,#REF!,2,FALSE),"无此科目")</f>
        <v>无此科目</v>
      </c>
      <c r="V482" s="21" t="str">
        <f t="shared" si="90"/>
        <v>无此科目322</v>
      </c>
      <c r="W482" s="21">
        <f t="shared" si="84"/>
        <v>322</v>
      </c>
      <c r="X482" s="21">
        <f t="shared" si="85"/>
        <v>1</v>
      </c>
      <c r="Y482" s="21">
        <f t="shared" si="91"/>
        <v>1</v>
      </c>
      <c r="Z48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82" s="13" t="str">
        <f t="shared" si="86"/>
        <v/>
      </c>
      <c r="AB482" s="13" t="str">
        <f t="shared" si="92"/>
        <v>Y</v>
      </c>
      <c r="AC482" s="13" t="str">
        <f t="shared" si="93"/>
        <v/>
      </c>
      <c r="AD482" s="13">
        <f t="shared" si="94"/>
        <v>1</v>
      </c>
      <c r="AE482" s="13" t="e">
        <f>IF(AND(VLOOKUP($T482,#REF!,2,0)=0,S482=""),"“错误请确认”",IF(VLOOKUP($T482,#REF!,2,0)=0,S482,VLOOKUP($T482,#REF!,2,0)))</f>
        <v>#REF!</v>
      </c>
      <c r="AF482" s="13" t="s">
        <v>2267</v>
      </c>
      <c r="AG482" s="13" t="e">
        <f>IF(VLOOKUP(T482,#REF!,29,0)=0,VLOOKUP(T482,#REF!,23,0)&amp;RIGHT(S482,2),VLOOKUP(T482,#REF!,23,0)&amp;VLOOKUP(T482,#REF!,29,0))</f>
        <v>#REF!</v>
      </c>
      <c r="AH482" s="13" t="s">
        <v>1647</v>
      </c>
      <c r="AI482" s="13" t="e">
        <f t="shared" si="95"/>
        <v>#REF!</v>
      </c>
    </row>
    <row r="483" ht="15" customHeight="1" spans="1:35">
      <c r="A483" s="21">
        <f t="shared" si="87"/>
        <v>482</v>
      </c>
      <c r="B483" s="22" t="s">
        <v>2268</v>
      </c>
      <c r="C483" s="22" t="s">
        <v>35</v>
      </c>
      <c r="D483" s="22" t="s">
        <v>36</v>
      </c>
      <c r="E483" s="22" t="s">
        <v>2269</v>
      </c>
      <c r="F483" s="22" t="s">
        <v>2268</v>
      </c>
      <c r="G483" s="22" t="s">
        <v>2268</v>
      </c>
      <c r="H483" s="22" t="s">
        <v>2268</v>
      </c>
      <c r="I483" s="22" t="s">
        <v>2268</v>
      </c>
      <c r="J483" s="22" t="s">
        <v>2268</v>
      </c>
      <c r="K483" s="22" t="s">
        <v>1561</v>
      </c>
      <c r="L483" s="22" t="s">
        <v>2270</v>
      </c>
      <c r="M483" s="22" t="s">
        <v>2271</v>
      </c>
      <c r="N483" s="22" t="e">
        <f>INDEX(#REF!,MATCH($K483,#REF!,0))</f>
        <v>#REF!</v>
      </c>
      <c r="O483" s="21"/>
      <c r="P483" s="25" t="str">
        <f t="shared" si="88"/>
        <v>小学数学第8考场</v>
      </c>
      <c r="Q483" s="21"/>
      <c r="R483" s="21">
        <v>237</v>
      </c>
      <c r="S483" s="21" t="s">
        <v>150</v>
      </c>
      <c r="T483" s="32" t="str">
        <f t="shared" si="89"/>
        <v>小学数学</v>
      </c>
      <c r="U483" s="32" t="str">
        <f>IFERROR(VLOOKUP(复审!T483,#REF!,2,FALSE),"无此科目")</f>
        <v>无此科目</v>
      </c>
      <c r="V483" s="21" t="str">
        <f t="shared" si="90"/>
        <v>无此科目237</v>
      </c>
      <c r="W483" s="21">
        <f t="shared" si="84"/>
        <v>237</v>
      </c>
      <c r="X483" s="21">
        <f t="shared" si="85"/>
        <v>1</v>
      </c>
      <c r="Y483" s="21">
        <f t="shared" si="91"/>
        <v>1</v>
      </c>
      <c r="Z48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83" s="13" t="str">
        <f t="shared" si="86"/>
        <v/>
      </c>
      <c r="AB483" s="13" t="str">
        <f t="shared" si="92"/>
        <v>Y</v>
      </c>
      <c r="AC483" s="13" t="str">
        <f t="shared" si="93"/>
        <v/>
      </c>
      <c r="AD483" s="13">
        <f t="shared" si="94"/>
        <v>1</v>
      </c>
      <c r="AE483" s="13" t="e">
        <f>IF(AND(VLOOKUP($T483,#REF!,2,0)=0,S483=""),"“错误请确认”",IF(VLOOKUP($T483,#REF!,2,0)=0,S483,VLOOKUP($T483,#REF!,2,0)))</f>
        <v>#REF!</v>
      </c>
      <c r="AF483" s="13" t="s">
        <v>2272</v>
      </c>
      <c r="AG483" s="13" t="e">
        <f>IF(VLOOKUP(T483,#REF!,29,0)=0,VLOOKUP(T483,#REF!,23,0)&amp;RIGHT(S483,2),VLOOKUP(T483,#REF!,23,0)&amp;VLOOKUP(T483,#REF!,29,0))</f>
        <v>#REF!</v>
      </c>
      <c r="AH483" s="13" t="s">
        <v>61</v>
      </c>
      <c r="AI483" s="13" t="e">
        <f t="shared" si="95"/>
        <v>#REF!</v>
      </c>
    </row>
    <row r="484" ht="15" customHeight="1" spans="1:35">
      <c r="A484" s="21">
        <f t="shared" si="87"/>
        <v>483</v>
      </c>
      <c r="B484" s="22" t="s">
        <v>2273</v>
      </c>
      <c r="C484" s="22" t="s">
        <v>45</v>
      </c>
      <c r="D484" s="22" t="s">
        <v>36</v>
      </c>
      <c r="E484" s="22" t="s">
        <v>2274</v>
      </c>
      <c r="F484" s="22" t="s">
        <v>2273</v>
      </c>
      <c r="G484" s="22" t="s">
        <v>2273</v>
      </c>
      <c r="H484" s="22" t="s">
        <v>2273</v>
      </c>
      <c r="I484" s="22" t="s">
        <v>2273</v>
      </c>
      <c r="J484" s="22" t="s">
        <v>2273</v>
      </c>
      <c r="K484" s="22" t="s">
        <v>1561</v>
      </c>
      <c r="L484" s="22" t="s">
        <v>2275</v>
      </c>
      <c r="M484" s="22" t="s">
        <v>2275</v>
      </c>
      <c r="N484" s="22" t="e">
        <f>INDEX(#REF!,MATCH($K484,#REF!,0))</f>
        <v>#REF!</v>
      </c>
      <c r="O484" s="21"/>
      <c r="P484" s="25" t="str">
        <f t="shared" si="88"/>
        <v>小学数学第10考场</v>
      </c>
      <c r="Q484" s="21"/>
      <c r="R484" s="21">
        <v>272</v>
      </c>
      <c r="S484" s="21" t="s">
        <v>200</v>
      </c>
      <c r="T484" s="32" t="str">
        <f t="shared" si="89"/>
        <v>小学数学</v>
      </c>
      <c r="U484" s="32" t="str">
        <f>IFERROR(VLOOKUP(复审!T484,#REF!,2,FALSE),"无此科目")</f>
        <v>无此科目</v>
      </c>
      <c r="V484" s="21" t="str">
        <f t="shared" si="90"/>
        <v>无此科目272</v>
      </c>
      <c r="W484" s="21">
        <f t="shared" si="84"/>
        <v>272</v>
      </c>
      <c r="X484" s="21">
        <f t="shared" si="85"/>
        <v>1</v>
      </c>
      <c r="Y484" s="21">
        <f t="shared" si="91"/>
        <v>1</v>
      </c>
      <c r="Z48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84" s="13" t="str">
        <f t="shared" si="86"/>
        <v/>
      </c>
      <c r="AB484" s="13" t="str">
        <f t="shared" si="92"/>
        <v>Y</v>
      </c>
      <c r="AC484" s="13" t="str">
        <f t="shared" si="93"/>
        <v/>
      </c>
      <c r="AD484" s="13">
        <f t="shared" si="94"/>
        <v>1</v>
      </c>
      <c r="AE484" s="13" t="e">
        <f>IF(AND(VLOOKUP($T484,#REF!,2,0)=0,S484=""),"“错误请确认”",IF(VLOOKUP($T484,#REF!,2,0)=0,S484,VLOOKUP($T484,#REF!,2,0)))</f>
        <v>#REF!</v>
      </c>
      <c r="AF484" s="13" t="s">
        <v>2276</v>
      </c>
      <c r="AG484" s="13" t="e">
        <f>IF(VLOOKUP(T484,#REF!,29,0)=0,VLOOKUP(T484,#REF!,23,0)&amp;RIGHT(S484,2),VLOOKUP(T484,#REF!,23,0)&amp;VLOOKUP(T484,#REF!,29,0))</f>
        <v>#REF!</v>
      </c>
      <c r="AH484" s="13" t="s">
        <v>1647</v>
      </c>
      <c r="AI484" s="13" t="e">
        <f t="shared" si="95"/>
        <v>#REF!</v>
      </c>
    </row>
    <row r="485" ht="15" customHeight="1" spans="1:35">
      <c r="A485" s="21">
        <f t="shared" si="87"/>
        <v>484</v>
      </c>
      <c r="B485" s="22" t="s">
        <v>2277</v>
      </c>
      <c r="C485" s="22" t="s">
        <v>35</v>
      </c>
      <c r="D485" s="22" t="s">
        <v>36</v>
      </c>
      <c r="E485" s="22" t="s">
        <v>2278</v>
      </c>
      <c r="F485" s="22" t="s">
        <v>2277</v>
      </c>
      <c r="G485" s="22" t="s">
        <v>2277</v>
      </c>
      <c r="H485" s="22" t="s">
        <v>2277</v>
      </c>
      <c r="I485" s="22" t="s">
        <v>2277</v>
      </c>
      <c r="J485" s="22" t="s">
        <v>2277</v>
      </c>
      <c r="K485" s="22" t="s">
        <v>1561</v>
      </c>
      <c r="L485" s="22" t="s">
        <v>2279</v>
      </c>
      <c r="M485" s="22" t="s">
        <v>2280</v>
      </c>
      <c r="N485" s="22" t="e">
        <f>INDEX(#REF!,MATCH($K485,#REF!,0))</f>
        <v>#REF!</v>
      </c>
      <c r="O485" s="21"/>
      <c r="P485" s="25" t="str">
        <f t="shared" si="88"/>
        <v>小学数学第6考场</v>
      </c>
      <c r="Q485" s="21"/>
      <c r="R485" s="21">
        <v>176</v>
      </c>
      <c r="S485" s="21" t="s">
        <v>126</v>
      </c>
      <c r="T485" s="32" t="str">
        <f t="shared" si="89"/>
        <v>小学数学</v>
      </c>
      <c r="U485" s="32" t="str">
        <f>IFERROR(VLOOKUP(复审!T485,#REF!,2,FALSE),"无此科目")</f>
        <v>无此科目</v>
      </c>
      <c r="V485" s="21" t="str">
        <f t="shared" si="90"/>
        <v>无此科目176</v>
      </c>
      <c r="W485" s="21">
        <f t="shared" si="84"/>
        <v>176</v>
      </c>
      <c r="X485" s="21">
        <f t="shared" si="85"/>
        <v>1</v>
      </c>
      <c r="Y485" s="21">
        <f t="shared" si="91"/>
        <v>1</v>
      </c>
      <c r="Z48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85" s="13" t="str">
        <f t="shared" si="86"/>
        <v/>
      </c>
      <c r="AB485" s="13" t="str">
        <f t="shared" si="92"/>
        <v>Y</v>
      </c>
      <c r="AC485" s="13" t="str">
        <f t="shared" si="93"/>
        <v/>
      </c>
      <c r="AD485" s="13">
        <f t="shared" si="94"/>
        <v>1</v>
      </c>
      <c r="AE485" s="13" t="e">
        <f>IF(AND(VLOOKUP($T485,#REF!,2,0)=0,S485=""),"“错误请确认”",IF(VLOOKUP($T485,#REF!,2,0)=0,S485,VLOOKUP($T485,#REF!,2,0)))</f>
        <v>#REF!</v>
      </c>
      <c r="AF485" s="13" t="s">
        <v>2281</v>
      </c>
      <c r="AG485" s="13" t="e">
        <f>IF(VLOOKUP(T485,#REF!,29,0)=0,VLOOKUP(T485,#REF!,23,0)&amp;RIGHT(S485,2),VLOOKUP(T485,#REF!,23,0)&amp;VLOOKUP(T485,#REF!,29,0))</f>
        <v>#REF!</v>
      </c>
      <c r="AH485" s="13" t="s">
        <v>1561</v>
      </c>
      <c r="AI485" s="13" t="e">
        <f t="shared" si="95"/>
        <v>#REF!</v>
      </c>
    </row>
    <row r="486" ht="15" customHeight="1" spans="1:35">
      <c r="A486" s="21">
        <f t="shared" si="87"/>
        <v>485</v>
      </c>
      <c r="B486" s="22" t="s">
        <v>2282</v>
      </c>
      <c r="C486" s="22" t="s">
        <v>45</v>
      </c>
      <c r="D486" s="22" t="s">
        <v>36</v>
      </c>
      <c r="E486" s="22" t="s">
        <v>2283</v>
      </c>
      <c r="F486" s="22" t="s">
        <v>2282</v>
      </c>
      <c r="G486" s="22" t="s">
        <v>2282</v>
      </c>
      <c r="H486" s="22" t="s">
        <v>2282</v>
      </c>
      <c r="I486" s="22" t="s">
        <v>2282</v>
      </c>
      <c r="J486" s="22" t="s">
        <v>2282</v>
      </c>
      <c r="K486" s="22" t="s">
        <v>1561</v>
      </c>
      <c r="L486" s="22" t="s">
        <v>2284</v>
      </c>
      <c r="M486" s="22" t="s">
        <v>2284</v>
      </c>
      <c r="N486" s="22" t="e">
        <f>INDEX(#REF!,MATCH($K486,#REF!,0))</f>
        <v>#REF!</v>
      </c>
      <c r="O486" s="21"/>
      <c r="P486" s="25" t="str">
        <f t="shared" si="88"/>
        <v/>
      </c>
      <c r="Q486" s="21"/>
      <c r="R486" s="21"/>
      <c r="S486" s="21"/>
      <c r="T486" s="32" t="str">
        <f t="shared" si="89"/>
        <v>小学数学</v>
      </c>
      <c r="U486" s="32" t="str">
        <f>IFERROR(VLOOKUP(复审!T486,#REF!,2,FALSE),"无此科目")</f>
        <v>无此科目</v>
      </c>
      <c r="V486" s="21" t="str">
        <f t="shared" si="90"/>
        <v/>
      </c>
      <c r="W486" s="21">
        <f t="shared" si="84"/>
        <v>0</v>
      </c>
      <c r="X486" s="21">
        <f t="shared" si="85"/>
        <v>1</v>
      </c>
      <c r="Y486" s="21" t="str">
        <f t="shared" si="91"/>
        <v/>
      </c>
      <c r="Z48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86" s="13" t="str">
        <f t="shared" si="86"/>
        <v/>
      </c>
      <c r="AB486" s="13" t="str">
        <f t="shared" si="92"/>
        <v>N</v>
      </c>
      <c r="AC486" s="13">
        <f t="shared" si="93"/>
        <v>278</v>
      </c>
      <c r="AD486" s="13" t="str">
        <f t="shared" si="94"/>
        <v/>
      </c>
      <c r="AE486" s="13" t="e">
        <f>IF(AND(VLOOKUP($T486,#REF!,2,0)=0,S486=""),"“错误请确认”",IF(VLOOKUP($T486,#REF!,2,0)=0,S486,VLOOKUP($T486,#REF!,2,0)))</f>
        <v>#REF!</v>
      </c>
      <c r="AF486" s="13" t="s">
        <v>2285</v>
      </c>
      <c r="AG486" s="13" t="e">
        <f>IF(VLOOKUP(T486,#REF!,29,0)=0,VLOOKUP(T486,#REF!,23,0)&amp;RIGHT(S486,2),VLOOKUP(T486,#REF!,23,0)&amp;VLOOKUP(T486,#REF!,29,0))</f>
        <v>#REF!</v>
      </c>
      <c r="AH486" s="13" t="s">
        <v>50</v>
      </c>
      <c r="AI486" s="13" t="e">
        <f t="shared" si="95"/>
        <v>#REF!</v>
      </c>
    </row>
    <row r="487" ht="15" customHeight="1" spans="1:35">
      <c r="A487" s="21">
        <f t="shared" si="87"/>
        <v>486</v>
      </c>
      <c r="B487" s="22" t="s">
        <v>2286</v>
      </c>
      <c r="C487" s="22" t="s">
        <v>45</v>
      </c>
      <c r="D487" s="22" t="s">
        <v>36</v>
      </c>
      <c r="E487" s="22" t="s">
        <v>2287</v>
      </c>
      <c r="F487" s="22" t="s">
        <v>2286</v>
      </c>
      <c r="G487" s="22" t="s">
        <v>2286</v>
      </c>
      <c r="H487" s="22" t="s">
        <v>2286</v>
      </c>
      <c r="I487" s="22" t="s">
        <v>2286</v>
      </c>
      <c r="J487" s="22" t="s">
        <v>2286</v>
      </c>
      <c r="K487" s="22" t="s">
        <v>1561</v>
      </c>
      <c r="L487" s="22" t="s">
        <v>2288</v>
      </c>
      <c r="M487" s="22" t="s">
        <v>2289</v>
      </c>
      <c r="N487" s="22" t="e">
        <f>INDEX(#REF!,MATCH($K487,#REF!,0))</f>
        <v>#REF!</v>
      </c>
      <c r="O487" s="21"/>
      <c r="P487" s="25" t="str">
        <f t="shared" si="88"/>
        <v>小学数学第13考场</v>
      </c>
      <c r="Q487" s="21"/>
      <c r="R487" s="21">
        <v>379</v>
      </c>
      <c r="S487" s="21" t="s">
        <v>200</v>
      </c>
      <c r="T487" s="32" t="str">
        <f t="shared" si="89"/>
        <v>小学数学</v>
      </c>
      <c r="U487" s="32" t="str">
        <f>IFERROR(VLOOKUP(复审!T487,#REF!,2,FALSE),"无此科目")</f>
        <v>无此科目</v>
      </c>
      <c r="V487" s="21" t="str">
        <f t="shared" si="90"/>
        <v>无此科目379</v>
      </c>
      <c r="W487" s="21">
        <f t="shared" si="84"/>
        <v>379</v>
      </c>
      <c r="X487" s="21">
        <f t="shared" si="85"/>
        <v>1</v>
      </c>
      <c r="Y487" s="21">
        <f t="shared" si="91"/>
        <v>1</v>
      </c>
      <c r="Z48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87" s="13" t="str">
        <f t="shared" si="86"/>
        <v/>
      </c>
      <c r="AB487" s="13" t="str">
        <f t="shared" si="92"/>
        <v>Y</v>
      </c>
      <c r="AC487" s="13" t="str">
        <f t="shared" si="93"/>
        <v/>
      </c>
      <c r="AD487" s="13">
        <f t="shared" si="94"/>
        <v>1</v>
      </c>
      <c r="AE487" s="13" t="e">
        <f>IF(AND(VLOOKUP($T487,#REF!,2,0)=0,S487=""),"“错误请确认”",IF(VLOOKUP($T487,#REF!,2,0)=0,S487,VLOOKUP($T487,#REF!,2,0)))</f>
        <v>#REF!</v>
      </c>
      <c r="AF487" s="13" t="s">
        <v>2290</v>
      </c>
      <c r="AG487" s="13" t="e">
        <f>IF(VLOOKUP(T487,#REF!,29,0)=0,VLOOKUP(T487,#REF!,23,0)&amp;RIGHT(S487,2),VLOOKUP(T487,#REF!,23,0)&amp;VLOOKUP(T487,#REF!,29,0))</f>
        <v>#REF!</v>
      </c>
      <c r="AH487" s="13" t="s">
        <v>2291</v>
      </c>
      <c r="AI487" s="13" t="e">
        <f t="shared" si="95"/>
        <v>#REF!</v>
      </c>
    </row>
    <row r="488" ht="15" customHeight="1" spans="1:35">
      <c r="A488" s="21">
        <f t="shared" si="87"/>
        <v>487</v>
      </c>
      <c r="B488" s="22" t="s">
        <v>2292</v>
      </c>
      <c r="C488" s="22" t="s">
        <v>45</v>
      </c>
      <c r="D488" s="22" t="s">
        <v>36</v>
      </c>
      <c r="E488" s="22" t="s">
        <v>2293</v>
      </c>
      <c r="F488" s="22" t="s">
        <v>2292</v>
      </c>
      <c r="G488" s="22" t="s">
        <v>2292</v>
      </c>
      <c r="H488" s="22" t="s">
        <v>2292</v>
      </c>
      <c r="I488" s="22" t="s">
        <v>2292</v>
      </c>
      <c r="J488" s="22" t="s">
        <v>2292</v>
      </c>
      <c r="K488" s="22" t="s">
        <v>1561</v>
      </c>
      <c r="L488" s="22" t="s">
        <v>2294</v>
      </c>
      <c r="M488" s="22" t="s">
        <v>2295</v>
      </c>
      <c r="N488" s="22" t="e">
        <f>INDEX(#REF!,MATCH($K488,#REF!,0))</f>
        <v>#REF!</v>
      </c>
      <c r="O488" s="21"/>
      <c r="P488" s="25" t="str">
        <f t="shared" si="88"/>
        <v/>
      </c>
      <c r="Q488" s="21"/>
      <c r="R488" s="21"/>
      <c r="S488" s="21"/>
      <c r="T488" s="32" t="str">
        <f t="shared" si="89"/>
        <v>小学数学</v>
      </c>
      <c r="U488" s="32" t="str">
        <f>IFERROR(VLOOKUP(复审!T488,#REF!,2,FALSE),"无此科目")</f>
        <v>无此科目</v>
      </c>
      <c r="V488" s="21" t="str">
        <f t="shared" si="90"/>
        <v/>
      </c>
      <c r="W488" s="21">
        <f t="shared" si="84"/>
        <v>0</v>
      </c>
      <c r="X488" s="21">
        <f t="shared" si="85"/>
        <v>1</v>
      </c>
      <c r="Y488" s="21" t="str">
        <f t="shared" si="91"/>
        <v/>
      </c>
      <c r="Z48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88" s="13" t="str">
        <f t="shared" si="86"/>
        <v/>
      </c>
      <c r="AB488" s="13" t="str">
        <f t="shared" si="92"/>
        <v>N</v>
      </c>
      <c r="AC488" s="13">
        <f t="shared" si="93"/>
        <v>279</v>
      </c>
      <c r="AD488" s="13" t="str">
        <f t="shared" si="94"/>
        <v/>
      </c>
      <c r="AE488" s="13" t="e">
        <f>IF(AND(VLOOKUP($T488,#REF!,2,0)=0,S488=""),"“错误请确认”",IF(VLOOKUP($T488,#REF!,2,0)=0,S488,VLOOKUP($T488,#REF!,2,0)))</f>
        <v>#REF!</v>
      </c>
      <c r="AF488" s="13" t="s">
        <v>2296</v>
      </c>
      <c r="AG488" s="13" t="e">
        <f>IF(VLOOKUP(T488,#REF!,29,0)=0,VLOOKUP(T488,#REF!,23,0)&amp;RIGHT(S488,2),VLOOKUP(T488,#REF!,23,0)&amp;VLOOKUP(T488,#REF!,29,0))</f>
        <v>#REF!</v>
      </c>
      <c r="AH488" s="13" t="s">
        <v>50</v>
      </c>
      <c r="AI488" s="13" t="e">
        <f t="shared" si="95"/>
        <v>#REF!</v>
      </c>
    </row>
    <row r="489" ht="15" customHeight="1" spans="1:35">
      <c r="A489" s="21">
        <f t="shared" si="87"/>
        <v>488</v>
      </c>
      <c r="B489" s="22" t="s">
        <v>2297</v>
      </c>
      <c r="C489" s="22" t="s">
        <v>45</v>
      </c>
      <c r="D489" s="22" t="s">
        <v>36</v>
      </c>
      <c r="E489" s="22" t="s">
        <v>2298</v>
      </c>
      <c r="F489" s="22" t="s">
        <v>2297</v>
      </c>
      <c r="G489" s="22" t="s">
        <v>2297</v>
      </c>
      <c r="H489" s="22" t="s">
        <v>2297</v>
      </c>
      <c r="I489" s="22" t="s">
        <v>2297</v>
      </c>
      <c r="J489" s="22" t="s">
        <v>2297</v>
      </c>
      <c r="K489" s="22" t="s">
        <v>1561</v>
      </c>
      <c r="L489" s="22" t="s">
        <v>2299</v>
      </c>
      <c r="M489" s="22" t="s">
        <v>2300</v>
      </c>
      <c r="N489" s="22" t="e">
        <f>INDEX(#REF!,MATCH($K489,#REF!,0))</f>
        <v>#REF!</v>
      </c>
      <c r="O489" s="21"/>
      <c r="P489" s="25" t="str">
        <f t="shared" si="88"/>
        <v>小学数学第5考场</v>
      </c>
      <c r="Q489" s="21"/>
      <c r="R489" s="21">
        <v>141</v>
      </c>
      <c r="S489" s="21" t="s">
        <v>181</v>
      </c>
      <c r="T489" s="32" t="str">
        <f t="shared" si="89"/>
        <v>小学数学</v>
      </c>
      <c r="U489" s="32" t="str">
        <f>IFERROR(VLOOKUP(复审!T489,#REF!,2,FALSE),"无此科目")</f>
        <v>无此科目</v>
      </c>
      <c r="V489" s="21" t="str">
        <f t="shared" si="90"/>
        <v>无此科目141</v>
      </c>
      <c r="W489" s="21">
        <f t="shared" si="84"/>
        <v>141</v>
      </c>
      <c r="X489" s="21">
        <f t="shared" si="85"/>
        <v>1</v>
      </c>
      <c r="Y489" s="21">
        <f t="shared" si="91"/>
        <v>1</v>
      </c>
      <c r="Z48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89" s="13" t="str">
        <f t="shared" si="86"/>
        <v/>
      </c>
      <c r="AB489" s="13" t="str">
        <f t="shared" si="92"/>
        <v>Y</v>
      </c>
      <c r="AC489" s="13" t="str">
        <f t="shared" si="93"/>
        <v/>
      </c>
      <c r="AD489" s="13">
        <f t="shared" si="94"/>
        <v>1</v>
      </c>
      <c r="AE489" s="13" t="e">
        <f>IF(AND(VLOOKUP($T489,#REF!,2,0)=0,S489=""),"“错误请确认”",IF(VLOOKUP($T489,#REF!,2,0)=0,S489,VLOOKUP($T489,#REF!,2,0)))</f>
        <v>#REF!</v>
      </c>
      <c r="AF489" s="13" t="s">
        <v>2301</v>
      </c>
      <c r="AG489" s="13" t="e">
        <f>IF(VLOOKUP(T489,#REF!,29,0)=0,VLOOKUP(T489,#REF!,23,0)&amp;RIGHT(S489,2),VLOOKUP(T489,#REF!,23,0)&amp;VLOOKUP(T489,#REF!,29,0))</f>
        <v>#REF!</v>
      </c>
      <c r="AH489" s="13" t="s">
        <v>2302</v>
      </c>
      <c r="AI489" s="13" t="e">
        <f t="shared" si="95"/>
        <v>#REF!</v>
      </c>
    </row>
    <row r="490" ht="15" customHeight="1" spans="1:35">
      <c r="A490" s="21">
        <f t="shared" si="87"/>
        <v>489</v>
      </c>
      <c r="B490" s="22" t="s">
        <v>663</v>
      </c>
      <c r="C490" s="22" t="s">
        <v>45</v>
      </c>
      <c r="D490" s="22" t="s">
        <v>36</v>
      </c>
      <c r="E490" s="22" t="s">
        <v>2303</v>
      </c>
      <c r="F490" s="22" t="s">
        <v>663</v>
      </c>
      <c r="G490" s="22" t="s">
        <v>663</v>
      </c>
      <c r="H490" s="22" t="s">
        <v>663</v>
      </c>
      <c r="I490" s="22" t="s">
        <v>663</v>
      </c>
      <c r="J490" s="22" t="s">
        <v>663</v>
      </c>
      <c r="K490" s="22" t="s">
        <v>1561</v>
      </c>
      <c r="L490" s="22" t="s">
        <v>2304</v>
      </c>
      <c r="M490" s="22" t="s">
        <v>91</v>
      </c>
      <c r="N490" s="22" t="e">
        <f>INDEX(#REF!,MATCH($K490,#REF!,0))</f>
        <v>#REF!</v>
      </c>
      <c r="O490" s="21"/>
      <c r="P490" s="25" t="str">
        <f t="shared" si="88"/>
        <v>小学数学第3考场</v>
      </c>
      <c r="Q490" s="21"/>
      <c r="R490" s="21">
        <v>76</v>
      </c>
      <c r="S490" s="21" t="s">
        <v>181</v>
      </c>
      <c r="T490" s="32" t="str">
        <f t="shared" si="89"/>
        <v>小学数学</v>
      </c>
      <c r="U490" s="32" t="str">
        <f>IFERROR(VLOOKUP(复审!T490,#REF!,2,FALSE),"无此科目")</f>
        <v>无此科目</v>
      </c>
      <c r="V490" s="21" t="str">
        <f t="shared" si="90"/>
        <v>无此科目076</v>
      </c>
      <c r="W490" s="21">
        <f t="shared" si="84"/>
        <v>76</v>
      </c>
      <c r="X490" s="21">
        <f t="shared" si="85"/>
        <v>1</v>
      </c>
      <c r="Y490" s="21">
        <f t="shared" si="91"/>
        <v>1</v>
      </c>
      <c r="Z49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90" s="13" t="str">
        <f t="shared" si="86"/>
        <v/>
      </c>
      <c r="AB490" s="13" t="str">
        <f t="shared" si="92"/>
        <v>Y</v>
      </c>
      <c r="AC490" s="13" t="str">
        <f t="shared" si="93"/>
        <v/>
      </c>
      <c r="AD490" s="13">
        <f t="shared" si="94"/>
        <v>1</v>
      </c>
      <c r="AE490" s="13" t="e">
        <f>IF(AND(VLOOKUP($T490,#REF!,2,0)=0,S490=""),"“错误请确认”",IF(VLOOKUP($T490,#REF!,2,0)=0,S490,VLOOKUP($T490,#REF!,2,0)))</f>
        <v>#REF!</v>
      </c>
      <c r="AF490" s="13" t="s">
        <v>2305</v>
      </c>
      <c r="AG490" s="13" t="e">
        <f>IF(VLOOKUP(T490,#REF!,29,0)=0,VLOOKUP(T490,#REF!,23,0)&amp;RIGHT(S490,2),VLOOKUP(T490,#REF!,23,0)&amp;VLOOKUP(T490,#REF!,29,0))</f>
        <v>#REF!</v>
      </c>
      <c r="AH490" s="13" t="s">
        <v>1561</v>
      </c>
      <c r="AI490" s="13" t="e">
        <f t="shared" si="95"/>
        <v>#REF!</v>
      </c>
    </row>
    <row r="491" ht="15" customHeight="1" spans="1:35">
      <c r="A491" s="21">
        <f t="shared" si="87"/>
        <v>490</v>
      </c>
      <c r="B491" s="22" t="s">
        <v>2306</v>
      </c>
      <c r="C491" s="22" t="s">
        <v>35</v>
      </c>
      <c r="D491" s="22" t="s">
        <v>36</v>
      </c>
      <c r="E491" s="22" t="s">
        <v>2307</v>
      </c>
      <c r="F491" s="22" t="s">
        <v>2306</v>
      </c>
      <c r="G491" s="22" t="s">
        <v>2306</v>
      </c>
      <c r="H491" s="22" t="s">
        <v>2306</v>
      </c>
      <c r="I491" s="22" t="s">
        <v>2306</v>
      </c>
      <c r="J491" s="22" t="s">
        <v>2306</v>
      </c>
      <c r="K491" s="22" t="s">
        <v>1561</v>
      </c>
      <c r="L491" s="22" t="s">
        <v>2308</v>
      </c>
      <c r="M491" s="22" t="s">
        <v>91</v>
      </c>
      <c r="N491" s="22" t="e">
        <f>INDEX(#REF!,MATCH($K491,#REF!,0))</f>
        <v>#REF!</v>
      </c>
      <c r="O491" s="21"/>
      <c r="P491" s="25" t="str">
        <f t="shared" si="88"/>
        <v>小学数学第7考场</v>
      </c>
      <c r="Q491" s="21"/>
      <c r="R491" s="21">
        <v>194</v>
      </c>
      <c r="S491" s="21" t="s">
        <v>181</v>
      </c>
      <c r="T491" s="32" t="str">
        <f t="shared" si="89"/>
        <v>小学数学</v>
      </c>
      <c r="U491" s="32" t="str">
        <f>IFERROR(VLOOKUP(复审!T491,#REF!,2,FALSE),"无此科目")</f>
        <v>无此科目</v>
      </c>
      <c r="V491" s="21" t="str">
        <f t="shared" si="90"/>
        <v>无此科目194</v>
      </c>
      <c r="W491" s="21">
        <f t="shared" si="84"/>
        <v>194</v>
      </c>
      <c r="X491" s="21">
        <f t="shared" si="85"/>
        <v>1</v>
      </c>
      <c r="Y491" s="21">
        <f t="shared" si="91"/>
        <v>1</v>
      </c>
      <c r="Z49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91" s="13" t="str">
        <f t="shared" si="86"/>
        <v/>
      </c>
      <c r="AB491" s="13" t="str">
        <f t="shared" si="92"/>
        <v>Y</v>
      </c>
      <c r="AC491" s="13" t="str">
        <f t="shared" si="93"/>
        <v/>
      </c>
      <c r="AD491" s="13">
        <f t="shared" si="94"/>
        <v>1</v>
      </c>
      <c r="AE491" s="13" t="e">
        <f>IF(AND(VLOOKUP($T491,#REF!,2,0)=0,S491=""),"“错误请确认”",IF(VLOOKUP($T491,#REF!,2,0)=0,S491,VLOOKUP($T491,#REF!,2,0)))</f>
        <v>#REF!</v>
      </c>
      <c r="AF491" s="13" t="s">
        <v>2309</v>
      </c>
      <c r="AG491" s="13" t="e">
        <f>IF(VLOOKUP(T491,#REF!,29,0)=0,VLOOKUP(T491,#REF!,23,0)&amp;RIGHT(S491,2),VLOOKUP(T491,#REF!,23,0)&amp;VLOOKUP(T491,#REF!,29,0))</f>
        <v>#REF!</v>
      </c>
      <c r="AH491" s="13" t="s">
        <v>2302</v>
      </c>
      <c r="AI491" s="13" t="e">
        <f t="shared" si="95"/>
        <v>#REF!</v>
      </c>
    </row>
    <row r="492" ht="15" customHeight="1" spans="1:35">
      <c r="A492" s="21">
        <f t="shared" si="87"/>
        <v>491</v>
      </c>
      <c r="B492" s="22" t="s">
        <v>2310</v>
      </c>
      <c r="C492" s="22" t="s">
        <v>35</v>
      </c>
      <c r="D492" s="22" t="s">
        <v>36</v>
      </c>
      <c r="E492" s="22" t="s">
        <v>2311</v>
      </c>
      <c r="F492" s="22" t="s">
        <v>2310</v>
      </c>
      <c r="G492" s="22" t="s">
        <v>2310</v>
      </c>
      <c r="H492" s="22" t="s">
        <v>2310</v>
      </c>
      <c r="I492" s="22" t="s">
        <v>2310</v>
      </c>
      <c r="J492" s="22" t="s">
        <v>2310</v>
      </c>
      <c r="K492" s="22" t="s">
        <v>1561</v>
      </c>
      <c r="L492" s="22" t="s">
        <v>2312</v>
      </c>
      <c r="M492" s="22" t="s">
        <v>2313</v>
      </c>
      <c r="N492" s="22" t="e">
        <f>INDEX(#REF!,MATCH($K492,#REF!,0))</f>
        <v>#REF!</v>
      </c>
      <c r="O492" s="21"/>
      <c r="P492" s="25" t="str">
        <f t="shared" si="88"/>
        <v/>
      </c>
      <c r="Q492" s="21"/>
      <c r="R492" s="21"/>
      <c r="S492" s="21"/>
      <c r="T492" s="32" t="str">
        <f t="shared" si="89"/>
        <v>小学数学</v>
      </c>
      <c r="U492" s="32" t="str">
        <f>IFERROR(VLOOKUP(复审!T492,#REF!,2,FALSE),"无此科目")</f>
        <v>无此科目</v>
      </c>
      <c r="V492" s="21" t="str">
        <f t="shared" si="90"/>
        <v/>
      </c>
      <c r="W492" s="21">
        <f t="shared" si="84"/>
        <v>0</v>
      </c>
      <c r="X492" s="21">
        <f t="shared" si="85"/>
        <v>1</v>
      </c>
      <c r="Y492" s="21" t="str">
        <f t="shared" si="91"/>
        <v/>
      </c>
      <c r="Z49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92" s="13" t="str">
        <f t="shared" si="86"/>
        <v/>
      </c>
      <c r="AB492" s="13" t="str">
        <f t="shared" si="92"/>
        <v>N</v>
      </c>
      <c r="AC492" s="13">
        <f t="shared" si="93"/>
        <v>280</v>
      </c>
      <c r="AD492" s="13" t="str">
        <f t="shared" si="94"/>
        <v/>
      </c>
      <c r="AE492" s="13" t="e">
        <f>IF(AND(VLOOKUP($T492,#REF!,2,0)=0,S492=""),"“错误请确认”",IF(VLOOKUP($T492,#REF!,2,0)=0,S492,VLOOKUP($T492,#REF!,2,0)))</f>
        <v>#REF!</v>
      </c>
      <c r="AF492" s="13" t="s">
        <v>2314</v>
      </c>
      <c r="AG492" s="13" t="e">
        <f>IF(VLOOKUP(T492,#REF!,29,0)=0,VLOOKUP(T492,#REF!,23,0)&amp;RIGHT(S492,2),VLOOKUP(T492,#REF!,23,0)&amp;VLOOKUP(T492,#REF!,29,0))</f>
        <v>#REF!</v>
      </c>
      <c r="AH492" s="13" t="s">
        <v>50</v>
      </c>
      <c r="AI492" s="13" t="e">
        <f t="shared" si="95"/>
        <v>#REF!</v>
      </c>
    </row>
    <row r="493" ht="15" customHeight="1" spans="1:35">
      <c r="A493" s="21">
        <f t="shared" si="87"/>
        <v>492</v>
      </c>
      <c r="B493" s="22" t="s">
        <v>2315</v>
      </c>
      <c r="C493" s="22" t="s">
        <v>35</v>
      </c>
      <c r="D493" s="22" t="s">
        <v>36</v>
      </c>
      <c r="E493" s="22" t="s">
        <v>2316</v>
      </c>
      <c r="F493" s="22" t="s">
        <v>2315</v>
      </c>
      <c r="G493" s="22" t="s">
        <v>2315</v>
      </c>
      <c r="H493" s="22" t="s">
        <v>2315</v>
      </c>
      <c r="I493" s="22" t="s">
        <v>2315</v>
      </c>
      <c r="J493" s="22" t="s">
        <v>2315</v>
      </c>
      <c r="K493" s="22" t="s">
        <v>1561</v>
      </c>
      <c r="L493" s="22" t="s">
        <v>2317</v>
      </c>
      <c r="M493" s="22" t="s">
        <v>2318</v>
      </c>
      <c r="N493" s="22" t="e">
        <f>INDEX(#REF!,MATCH($K493,#REF!,0))</f>
        <v>#REF!</v>
      </c>
      <c r="O493" s="21"/>
      <c r="P493" s="25" t="str">
        <f t="shared" si="88"/>
        <v/>
      </c>
      <c r="Q493" s="21"/>
      <c r="R493" s="21"/>
      <c r="S493" s="21"/>
      <c r="T493" s="32" t="str">
        <f t="shared" si="89"/>
        <v>小学数学</v>
      </c>
      <c r="U493" s="32" t="str">
        <f>IFERROR(VLOOKUP(复审!T493,#REF!,2,FALSE),"无此科目")</f>
        <v>无此科目</v>
      </c>
      <c r="V493" s="21" t="str">
        <f t="shared" si="90"/>
        <v/>
      </c>
      <c r="W493" s="21">
        <f t="shared" si="84"/>
        <v>0</v>
      </c>
      <c r="X493" s="21">
        <f t="shared" si="85"/>
        <v>1</v>
      </c>
      <c r="Y493" s="21" t="str">
        <f t="shared" si="91"/>
        <v/>
      </c>
      <c r="Z49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93" s="13" t="str">
        <f t="shared" si="86"/>
        <v/>
      </c>
      <c r="AB493" s="13" t="str">
        <f t="shared" si="92"/>
        <v>N</v>
      </c>
      <c r="AC493" s="13">
        <f t="shared" si="93"/>
        <v>281</v>
      </c>
      <c r="AD493" s="13" t="str">
        <f t="shared" si="94"/>
        <v/>
      </c>
      <c r="AE493" s="13" t="e">
        <f>IF(AND(VLOOKUP($T493,#REF!,2,0)=0,S493=""),"“错误请确认”",IF(VLOOKUP($T493,#REF!,2,0)=0,S493,VLOOKUP($T493,#REF!,2,0)))</f>
        <v>#REF!</v>
      </c>
      <c r="AF493" s="13" t="s">
        <v>2319</v>
      </c>
      <c r="AG493" s="13" t="e">
        <f>IF(VLOOKUP(T493,#REF!,29,0)=0,VLOOKUP(T493,#REF!,23,0)&amp;RIGHT(S493,2),VLOOKUP(T493,#REF!,23,0)&amp;VLOOKUP(T493,#REF!,29,0))</f>
        <v>#REF!</v>
      </c>
      <c r="AH493" s="13" t="s">
        <v>50</v>
      </c>
      <c r="AI493" s="13" t="e">
        <f t="shared" si="95"/>
        <v>#REF!</v>
      </c>
    </row>
    <row r="494" ht="15" customHeight="1" spans="1:35">
      <c r="A494" s="21">
        <f t="shared" si="87"/>
        <v>493</v>
      </c>
      <c r="B494" s="22" t="s">
        <v>2320</v>
      </c>
      <c r="C494" s="22" t="s">
        <v>45</v>
      </c>
      <c r="D494" s="22" t="s">
        <v>36</v>
      </c>
      <c r="E494" s="22" t="s">
        <v>2321</v>
      </c>
      <c r="F494" s="22" t="s">
        <v>2320</v>
      </c>
      <c r="G494" s="22" t="s">
        <v>2320</v>
      </c>
      <c r="H494" s="22" t="s">
        <v>2320</v>
      </c>
      <c r="I494" s="22" t="s">
        <v>2320</v>
      </c>
      <c r="J494" s="22" t="s">
        <v>2320</v>
      </c>
      <c r="K494" s="22" t="s">
        <v>1561</v>
      </c>
      <c r="L494" s="22" t="s">
        <v>2322</v>
      </c>
      <c r="M494" s="22" t="s">
        <v>2323</v>
      </c>
      <c r="N494" s="22" t="e">
        <f>INDEX(#REF!,MATCH($K494,#REF!,0))</f>
        <v>#REF!</v>
      </c>
      <c r="O494" s="21"/>
      <c r="P494" s="25" t="str">
        <f t="shared" si="88"/>
        <v/>
      </c>
      <c r="Q494" s="21"/>
      <c r="R494" s="21"/>
      <c r="S494" s="21"/>
      <c r="T494" s="32" t="str">
        <f t="shared" si="89"/>
        <v>小学数学</v>
      </c>
      <c r="U494" s="32" t="str">
        <f>IFERROR(VLOOKUP(复审!T494,#REF!,2,FALSE),"无此科目")</f>
        <v>无此科目</v>
      </c>
      <c r="V494" s="21" t="str">
        <f t="shared" si="90"/>
        <v/>
      </c>
      <c r="W494" s="21">
        <f t="shared" si="84"/>
        <v>0</v>
      </c>
      <c r="X494" s="21">
        <f t="shared" si="85"/>
        <v>1</v>
      </c>
      <c r="Y494" s="21" t="str">
        <f t="shared" si="91"/>
        <v/>
      </c>
      <c r="Z49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94" s="13" t="str">
        <f t="shared" si="86"/>
        <v/>
      </c>
      <c r="AB494" s="13" t="str">
        <f t="shared" si="92"/>
        <v>N</v>
      </c>
      <c r="AC494" s="13">
        <f t="shared" si="93"/>
        <v>282</v>
      </c>
      <c r="AD494" s="13" t="str">
        <f t="shared" si="94"/>
        <v/>
      </c>
      <c r="AE494" s="13" t="e">
        <f>IF(AND(VLOOKUP($T494,#REF!,2,0)=0,S494=""),"“错误请确认”",IF(VLOOKUP($T494,#REF!,2,0)=0,S494,VLOOKUP($T494,#REF!,2,0)))</f>
        <v>#REF!</v>
      </c>
      <c r="AF494" s="13" t="s">
        <v>2324</v>
      </c>
      <c r="AG494" s="13" t="e">
        <f>IF(VLOOKUP(T494,#REF!,29,0)=0,VLOOKUP(T494,#REF!,23,0)&amp;RIGHT(S494,2),VLOOKUP(T494,#REF!,23,0)&amp;VLOOKUP(T494,#REF!,29,0))</f>
        <v>#REF!</v>
      </c>
      <c r="AH494" s="13" t="s">
        <v>50</v>
      </c>
      <c r="AI494" s="13" t="e">
        <f t="shared" si="95"/>
        <v>#REF!</v>
      </c>
    </row>
    <row r="495" ht="15" customHeight="1" spans="1:35">
      <c r="A495" s="21">
        <f t="shared" si="87"/>
        <v>494</v>
      </c>
      <c r="B495" s="22" t="s">
        <v>2325</v>
      </c>
      <c r="C495" s="22" t="s">
        <v>45</v>
      </c>
      <c r="D495" s="22" t="s">
        <v>36</v>
      </c>
      <c r="E495" s="22" t="s">
        <v>2326</v>
      </c>
      <c r="F495" s="22" t="s">
        <v>2325</v>
      </c>
      <c r="G495" s="22" t="s">
        <v>2325</v>
      </c>
      <c r="H495" s="22" t="s">
        <v>2325</v>
      </c>
      <c r="I495" s="22" t="s">
        <v>2325</v>
      </c>
      <c r="J495" s="22" t="s">
        <v>2325</v>
      </c>
      <c r="K495" s="22" t="s">
        <v>1561</v>
      </c>
      <c r="L495" s="22" t="s">
        <v>2327</v>
      </c>
      <c r="M495" s="22" t="s">
        <v>2327</v>
      </c>
      <c r="N495" s="22" t="e">
        <f>INDEX(#REF!,MATCH($K495,#REF!,0))</f>
        <v>#REF!</v>
      </c>
      <c r="O495" s="21"/>
      <c r="P495" s="25" t="str">
        <f t="shared" si="88"/>
        <v/>
      </c>
      <c r="Q495" s="21"/>
      <c r="R495" s="21"/>
      <c r="S495" s="21"/>
      <c r="T495" s="32" t="str">
        <f t="shared" si="89"/>
        <v>小学数学</v>
      </c>
      <c r="U495" s="32" t="str">
        <f>IFERROR(VLOOKUP(复审!T495,#REF!,2,FALSE),"无此科目")</f>
        <v>无此科目</v>
      </c>
      <c r="V495" s="21" t="str">
        <f t="shared" si="90"/>
        <v/>
      </c>
      <c r="W495" s="21">
        <f t="shared" si="84"/>
        <v>0</v>
      </c>
      <c r="X495" s="21">
        <f t="shared" si="85"/>
        <v>1</v>
      </c>
      <c r="Y495" s="21" t="str">
        <f t="shared" si="91"/>
        <v/>
      </c>
      <c r="Z49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95" s="13" t="str">
        <f t="shared" si="86"/>
        <v/>
      </c>
      <c r="AB495" s="13" t="str">
        <f t="shared" si="92"/>
        <v>N</v>
      </c>
      <c r="AC495" s="13">
        <f t="shared" si="93"/>
        <v>283</v>
      </c>
      <c r="AD495" s="13" t="str">
        <f t="shared" si="94"/>
        <v/>
      </c>
      <c r="AE495" s="13" t="e">
        <f>IF(AND(VLOOKUP($T495,#REF!,2,0)=0,S495=""),"“错误请确认”",IF(VLOOKUP($T495,#REF!,2,0)=0,S495,VLOOKUP($T495,#REF!,2,0)))</f>
        <v>#REF!</v>
      </c>
      <c r="AF495" s="13" t="s">
        <v>2328</v>
      </c>
      <c r="AG495" s="13" t="e">
        <f>IF(VLOOKUP(T495,#REF!,29,0)=0,VLOOKUP(T495,#REF!,23,0)&amp;RIGHT(S495,2),VLOOKUP(T495,#REF!,23,0)&amp;VLOOKUP(T495,#REF!,29,0))</f>
        <v>#REF!</v>
      </c>
      <c r="AH495" s="13" t="s">
        <v>50</v>
      </c>
      <c r="AI495" s="13" t="e">
        <f t="shared" si="95"/>
        <v>#REF!</v>
      </c>
    </row>
    <row r="496" ht="15" customHeight="1" spans="1:35">
      <c r="A496" s="21">
        <f t="shared" si="87"/>
        <v>495</v>
      </c>
      <c r="B496" s="22" t="s">
        <v>2329</v>
      </c>
      <c r="C496" s="22" t="s">
        <v>45</v>
      </c>
      <c r="D496" s="22" t="s">
        <v>36</v>
      </c>
      <c r="E496" s="22" t="s">
        <v>2330</v>
      </c>
      <c r="F496" s="22" t="s">
        <v>2329</v>
      </c>
      <c r="G496" s="22" t="s">
        <v>2329</v>
      </c>
      <c r="H496" s="22" t="s">
        <v>2329</v>
      </c>
      <c r="I496" s="22" t="s">
        <v>2329</v>
      </c>
      <c r="J496" s="22" t="s">
        <v>2329</v>
      </c>
      <c r="K496" s="22" t="s">
        <v>1561</v>
      </c>
      <c r="L496" s="22" t="s">
        <v>2331</v>
      </c>
      <c r="M496" s="22" t="s">
        <v>2332</v>
      </c>
      <c r="N496" s="22" t="e">
        <f>INDEX(#REF!,MATCH($K496,#REF!,0))</f>
        <v>#REF!</v>
      </c>
      <c r="O496" s="21"/>
      <c r="P496" s="25" t="str">
        <f t="shared" si="88"/>
        <v/>
      </c>
      <c r="Q496" s="21"/>
      <c r="R496" s="21"/>
      <c r="S496" s="21"/>
      <c r="T496" s="32" t="str">
        <f t="shared" si="89"/>
        <v>小学数学</v>
      </c>
      <c r="U496" s="32" t="str">
        <f>IFERROR(VLOOKUP(复审!T496,#REF!,2,FALSE),"无此科目")</f>
        <v>无此科目</v>
      </c>
      <c r="V496" s="21" t="str">
        <f t="shared" si="90"/>
        <v/>
      </c>
      <c r="W496" s="21">
        <f t="shared" si="84"/>
        <v>0</v>
      </c>
      <c r="X496" s="21">
        <f t="shared" si="85"/>
        <v>1</v>
      </c>
      <c r="Y496" s="21" t="str">
        <f t="shared" si="91"/>
        <v/>
      </c>
      <c r="Z49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96" s="13" t="str">
        <f t="shared" si="86"/>
        <v/>
      </c>
      <c r="AB496" s="13" t="str">
        <f t="shared" si="92"/>
        <v>N</v>
      </c>
      <c r="AC496" s="13">
        <f t="shared" si="93"/>
        <v>284</v>
      </c>
      <c r="AD496" s="13" t="str">
        <f t="shared" si="94"/>
        <v/>
      </c>
      <c r="AE496" s="13" t="e">
        <f>IF(AND(VLOOKUP($T496,#REF!,2,0)=0,S496=""),"“错误请确认”",IF(VLOOKUP($T496,#REF!,2,0)=0,S496,VLOOKUP($T496,#REF!,2,0)))</f>
        <v>#REF!</v>
      </c>
      <c r="AF496" s="13" t="s">
        <v>2333</v>
      </c>
      <c r="AG496" s="13" t="e">
        <f>IF(VLOOKUP(T496,#REF!,29,0)=0,VLOOKUP(T496,#REF!,23,0)&amp;RIGHT(S496,2),VLOOKUP(T496,#REF!,23,0)&amp;VLOOKUP(T496,#REF!,29,0))</f>
        <v>#REF!</v>
      </c>
      <c r="AH496" s="13" t="s">
        <v>50</v>
      </c>
      <c r="AI496" s="13" t="e">
        <f t="shared" si="95"/>
        <v>#REF!</v>
      </c>
    </row>
    <row r="497" ht="15" customHeight="1" spans="1:35">
      <c r="A497" s="21">
        <f t="shared" si="87"/>
        <v>496</v>
      </c>
      <c r="B497" s="22" t="s">
        <v>2334</v>
      </c>
      <c r="C497" s="22" t="s">
        <v>45</v>
      </c>
      <c r="D497" s="22" t="s">
        <v>36</v>
      </c>
      <c r="E497" s="22" t="s">
        <v>2335</v>
      </c>
      <c r="F497" s="22" t="s">
        <v>2334</v>
      </c>
      <c r="G497" s="22" t="s">
        <v>2334</v>
      </c>
      <c r="H497" s="22" t="s">
        <v>2334</v>
      </c>
      <c r="I497" s="22" t="s">
        <v>2334</v>
      </c>
      <c r="J497" s="22" t="s">
        <v>2334</v>
      </c>
      <c r="K497" s="22" t="s">
        <v>1561</v>
      </c>
      <c r="L497" s="22" t="s">
        <v>2336</v>
      </c>
      <c r="M497" s="22" t="s">
        <v>2337</v>
      </c>
      <c r="N497" s="22" t="e">
        <f>INDEX(#REF!,MATCH($K497,#REF!,0))</f>
        <v>#REF!</v>
      </c>
      <c r="O497" s="21"/>
      <c r="P497" s="25" t="str">
        <f t="shared" si="88"/>
        <v/>
      </c>
      <c r="Q497" s="21"/>
      <c r="R497" s="21"/>
      <c r="S497" s="21"/>
      <c r="T497" s="32" t="str">
        <f t="shared" si="89"/>
        <v>小学数学</v>
      </c>
      <c r="U497" s="32" t="str">
        <f>IFERROR(VLOOKUP(复审!T497,#REF!,2,FALSE),"无此科目")</f>
        <v>无此科目</v>
      </c>
      <c r="V497" s="21" t="str">
        <f t="shared" si="90"/>
        <v/>
      </c>
      <c r="W497" s="21">
        <f t="shared" si="84"/>
        <v>0</v>
      </c>
      <c r="X497" s="21">
        <f t="shared" si="85"/>
        <v>1</v>
      </c>
      <c r="Y497" s="21" t="str">
        <f t="shared" si="91"/>
        <v/>
      </c>
      <c r="Z49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97" s="13" t="str">
        <f t="shared" si="86"/>
        <v/>
      </c>
      <c r="AB497" s="13" t="str">
        <f t="shared" si="92"/>
        <v>N</v>
      </c>
      <c r="AC497" s="13">
        <f t="shared" si="93"/>
        <v>285</v>
      </c>
      <c r="AD497" s="13" t="str">
        <f t="shared" si="94"/>
        <v/>
      </c>
      <c r="AE497" s="13" t="e">
        <f>IF(AND(VLOOKUP($T497,#REF!,2,0)=0,S497=""),"“错误请确认”",IF(VLOOKUP($T497,#REF!,2,0)=0,S497,VLOOKUP($T497,#REF!,2,0)))</f>
        <v>#REF!</v>
      </c>
      <c r="AF497" s="13" t="s">
        <v>2338</v>
      </c>
      <c r="AG497" s="13" t="e">
        <f>IF(VLOOKUP(T497,#REF!,29,0)=0,VLOOKUP(T497,#REF!,23,0)&amp;RIGHT(S497,2),VLOOKUP(T497,#REF!,23,0)&amp;VLOOKUP(T497,#REF!,29,0))</f>
        <v>#REF!</v>
      </c>
      <c r="AH497" s="13" t="s">
        <v>50</v>
      </c>
      <c r="AI497" s="13" t="e">
        <f t="shared" si="95"/>
        <v>#REF!</v>
      </c>
    </row>
    <row r="498" ht="15" customHeight="1" spans="1:35">
      <c r="A498" s="21">
        <f t="shared" si="87"/>
        <v>497</v>
      </c>
      <c r="B498" s="22" t="s">
        <v>2339</v>
      </c>
      <c r="C498" s="22" t="s">
        <v>45</v>
      </c>
      <c r="D498" s="22" t="s">
        <v>36</v>
      </c>
      <c r="E498" s="22" t="s">
        <v>2340</v>
      </c>
      <c r="F498" s="22" t="s">
        <v>2339</v>
      </c>
      <c r="G498" s="22" t="s">
        <v>2339</v>
      </c>
      <c r="H498" s="22" t="s">
        <v>2339</v>
      </c>
      <c r="I498" s="22" t="s">
        <v>2339</v>
      </c>
      <c r="J498" s="22" t="s">
        <v>2339</v>
      </c>
      <c r="K498" s="22" t="s">
        <v>1561</v>
      </c>
      <c r="L498" s="22" t="s">
        <v>2341</v>
      </c>
      <c r="M498" s="22" t="s">
        <v>2342</v>
      </c>
      <c r="N498" s="22" t="e">
        <f>INDEX(#REF!,MATCH($K498,#REF!,0))</f>
        <v>#REF!</v>
      </c>
      <c r="O498" s="21"/>
      <c r="P498" s="25" t="str">
        <f t="shared" si="88"/>
        <v/>
      </c>
      <c r="Q498" s="21"/>
      <c r="R498" s="21"/>
      <c r="S498" s="21"/>
      <c r="T498" s="32" t="str">
        <f t="shared" si="89"/>
        <v>小学数学</v>
      </c>
      <c r="U498" s="32" t="str">
        <f>IFERROR(VLOOKUP(复审!T498,#REF!,2,FALSE),"无此科目")</f>
        <v>无此科目</v>
      </c>
      <c r="V498" s="21" t="str">
        <f t="shared" si="90"/>
        <v/>
      </c>
      <c r="W498" s="21">
        <f t="shared" si="84"/>
        <v>0</v>
      </c>
      <c r="X498" s="21">
        <f t="shared" si="85"/>
        <v>1</v>
      </c>
      <c r="Y498" s="21" t="str">
        <f t="shared" si="91"/>
        <v/>
      </c>
      <c r="Z49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98" s="13" t="str">
        <f t="shared" si="86"/>
        <v/>
      </c>
      <c r="AB498" s="13" t="str">
        <f t="shared" si="92"/>
        <v>N</v>
      </c>
      <c r="AC498" s="13">
        <f t="shared" si="93"/>
        <v>286</v>
      </c>
      <c r="AD498" s="13" t="str">
        <f t="shared" si="94"/>
        <v/>
      </c>
      <c r="AE498" s="13" t="e">
        <f>IF(AND(VLOOKUP($T498,#REF!,2,0)=0,S498=""),"“错误请确认”",IF(VLOOKUP($T498,#REF!,2,0)=0,S498,VLOOKUP($T498,#REF!,2,0)))</f>
        <v>#REF!</v>
      </c>
      <c r="AF498" s="13" t="s">
        <v>2343</v>
      </c>
      <c r="AG498" s="13" t="e">
        <f>IF(VLOOKUP(T498,#REF!,29,0)=0,VLOOKUP(T498,#REF!,23,0)&amp;RIGHT(S498,2),VLOOKUP(T498,#REF!,23,0)&amp;VLOOKUP(T498,#REF!,29,0))</f>
        <v>#REF!</v>
      </c>
      <c r="AH498" s="13" t="s">
        <v>50</v>
      </c>
      <c r="AI498" s="13" t="e">
        <f t="shared" si="95"/>
        <v>#REF!</v>
      </c>
    </row>
    <row r="499" ht="15" customHeight="1" spans="1:35">
      <c r="A499" s="21">
        <f t="shared" si="87"/>
        <v>498</v>
      </c>
      <c r="B499" s="22" t="s">
        <v>2344</v>
      </c>
      <c r="C499" s="22" t="s">
        <v>45</v>
      </c>
      <c r="D499" s="22" t="s">
        <v>36</v>
      </c>
      <c r="E499" s="22" t="s">
        <v>2345</v>
      </c>
      <c r="F499" s="22" t="s">
        <v>2344</v>
      </c>
      <c r="G499" s="22" t="s">
        <v>2344</v>
      </c>
      <c r="H499" s="22" t="s">
        <v>2344</v>
      </c>
      <c r="I499" s="22" t="s">
        <v>2344</v>
      </c>
      <c r="J499" s="22" t="s">
        <v>2344</v>
      </c>
      <c r="K499" s="22" t="s">
        <v>1561</v>
      </c>
      <c r="L499" s="22" t="s">
        <v>2346</v>
      </c>
      <c r="M499" s="22" t="s">
        <v>2346</v>
      </c>
      <c r="N499" s="22" t="e">
        <f>INDEX(#REF!,MATCH($K499,#REF!,0))</f>
        <v>#REF!</v>
      </c>
      <c r="O499" s="21"/>
      <c r="P499" s="25" t="str">
        <f t="shared" si="88"/>
        <v/>
      </c>
      <c r="Q499" s="21"/>
      <c r="R499" s="21"/>
      <c r="S499" s="21"/>
      <c r="T499" s="32" t="str">
        <f t="shared" si="89"/>
        <v>小学数学</v>
      </c>
      <c r="U499" s="32" t="str">
        <f>IFERROR(VLOOKUP(复审!T499,#REF!,2,FALSE),"无此科目")</f>
        <v>无此科目</v>
      </c>
      <c r="V499" s="21" t="str">
        <f t="shared" si="90"/>
        <v/>
      </c>
      <c r="W499" s="21">
        <f t="shared" si="84"/>
        <v>0</v>
      </c>
      <c r="X499" s="21">
        <f t="shared" si="85"/>
        <v>1</v>
      </c>
      <c r="Y499" s="21" t="str">
        <f t="shared" si="91"/>
        <v/>
      </c>
      <c r="Z49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499" s="13" t="str">
        <f t="shared" si="86"/>
        <v/>
      </c>
      <c r="AB499" s="13" t="str">
        <f t="shared" si="92"/>
        <v>N</v>
      </c>
      <c r="AC499" s="13">
        <f t="shared" si="93"/>
        <v>287</v>
      </c>
      <c r="AD499" s="13" t="str">
        <f t="shared" si="94"/>
        <v/>
      </c>
      <c r="AE499" s="13" t="e">
        <f>IF(AND(VLOOKUP($T499,#REF!,2,0)=0,S499=""),"“错误请确认”",IF(VLOOKUP($T499,#REF!,2,0)=0,S499,VLOOKUP($T499,#REF!,2,0)))</f>
        <v>#REF!</v>
      </c>
      <c r="AF499" s="13" t="s">
        <v>2347</v>
      </c>
      <c r="AG499" s="13" t="e">
        <f>IF(VLOOKUP(T499,#REF!,29,0)=0,VLOOKUP(T499,#REF!,23,0)&amp;RIGHT(S499,2),VLOOKUP(T499,#REF!,23,0)&amp;VLOOKUP(T499,#REF!,29,0))</f>
        <v>#REF!</v>
      </c>
      <c r="AH499" s="13" t="s">
        <v>50</v>
      </c>
      <c r="AI499" s="13" t="e">
        <f t="shared" si="95"/>
        <v>#REF!</v>
      </c>
    </row>
    <row r="500" ht="15" customHeight="1" spans="1:35">
      <c r="A500" s="21">
        <f t="shared" si="87"/>
        <v>499</v>
      </c>
      <c r="B500" s="22" t="s">
        <v>2348</v>
      </c>
      <c r="C500" s="22" t="s">
        <v>35</v>
      </c>
      <c r="D500" s="22" t="s">
        <v>36</v>
      </c>
      <c r="E500" s="22" t="s">
        <v>2349</v>
      </c>
      <c r="F500" s="22" t="s">
        <v>2348</v>
      </c>
      <c r="G500" s="22" t="s">
        <v>2348</v>
      </c>
      <c r="H500" s="22" t="s">
        <v>2348</v>
      </c>
      <c r="I500" s="22" t="s">
        <v>2348</v>
      </c>
      <c r="J500" s="22" t="s">
        <v>2348</v>
      </c>
      <c r="K500" s="22" t="s">
        <v>1561</v>
      </c>
      <c r="L500" s="22" t="s">
        <v>2350</v>
      </c>
      <c r="M500" s="22" t="s">
        <v>2350</v>
      </c>
      <c r="N500" s="22" t="e">
        <f>INDEX(#REF!,MATCH($K500,#REF!,0))</f>
        <v>#REF!</v>
      </c>
      <c r="O500" s="21"/>
      <c r="P500" s="25" t="str">
        <f t="shared" si="88"/>
        <v/>
      </c>
      <c r="Q500" s="21"/>
      <c r="R500" s="21"/>
      <c r="S500" s="21"/>
      <c r="T500" s="32" t="str">
        <f t="shared" si="89"/>
        <v>小学数学</v>
      </c>
      <c r="U500" s="32" t="str">
        <f>IFERROR(VLOOKUP(复审!T500,#REF!,2,FALSE),"无此科目")</f>
        <v>无此科目</v>
      </c>
      <c r="V500" s="21" t="str">
        <f t="shared" si="90"/>
        <v/>
      </c>
      <c r="W500" s="21">
        <f t="shared" si="84"/>
        <v>0</v>
      </c>
      <c r="X500" s="21">
        <f t="shared" si="85"/>
        <v>1</v>
      </c>
      <c r="Y500" s="21" t="str">
        <f t="shared" si="91"/>
        <v/>
      </c>
      <c r="Z50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00" s="13" t="str">
        <f t="shared" si="86"/>
        <v/>
      </c>
      <c r="AB500" s="13" t="str">
        <f t="shared" si="92"/>
        <v>N</v>
      </c>
      <c r="AC500" s="13">
        <f t="shared" si="93"/>
        <v>288</v>
      </c>
      <c r="AD500" s="13" t="str">
        <f t="shared" si="94"/>
        <v/>
      </c>
      <c r="AE500" s="13" t="e">
        <f>IF(AND(VLOOKUP($T500,#REF!,2,0)=0,S500=""),"“错误请确认”",IF(VLOOKUP($T500,#REF!,2,0)=0,S500,VLOOKUP($T500,#REF!,2,0)))</f>
        <v>#REF!</v>
      </c>
      <c r="AF500" s="13" t="s">
        <v>2351</v>
      </c>
      <c r="AG500" s="13" t="e">
        <f>IF(VLOOKUP(T500,#REF!,29,0)=0,VLOOKUP(T500,#REF!,23,0)&amp;RIGHT(S500,2),VLOOKUP(T500,#REF!,23,0)&amp;VLOOKUP(T500,#REF!,29,0))</f>
        <v>#REF!</v>
      </c>
      <c r="AH500" s="13" t="s">
        <v>50</v>
      </c>
      <c r="AI500" s="13" t="e">
        <f t="shared" si="95"/>
        <v>#REF!</v>
      </c>
    </row>
    <row r="501" ht="15" customHeight="1" spans="1:35">
      <c r="A501" s="21">
        <f t="shared" si="87"/>
        <v>500</v>
      </c>
      <c r="B501" s="22" t="s">
        <v>2352</v>
      </c>
      <c r="C501" s="22" t="s">
        <v>45</v>
      </c>
      <c r="D501" s="22" t="s">
        <v>36</v>
      </c>
      <c r="E501" s="22" t="s">
        <v>2353</v>
      </c>
      <c r="F501" s="22" t="s">
        <v>2352</v>
      </c>
      <c r="G501" s="22" t="s">
        <v>2352</v>
      </c>
      <c r="H501" s="22" t="s">
        <v>2352</v>
      </c>
      <c r="I501" s="22" t="s">
        <v>2352</v>
      </c>
      <c r="J501" s="22" t="s">
        <v>2352</v>
      </c>
      <c r="K501" s="22" t="s">
        <v>1561</v>
      </c>
      <c r="L501" s="22" t="s">
        <v>2354</v>
      </c>
      <c r="M501" s="22" t="s">
        <v>2355</v>
      </c>
      <c r="N501" s="22" t="e">
        <f>INDEX(#REF!,MATCH($K501,#REF!,0))</f>
        <v>#REF!</v>
      </c>
      <c r="O501" s="21"/>
      <c r="P501" s="25" t="str">
        <f t="shared" si="88"/>
        <v>小学数学第11考场</v>
      </c>
      <c r="Q501" s="21"/>
      <c r="R501" s="21">
        <v>313</v>
      </c>
      <c r="S501" s="21" t="s">
        <v>200</v>
      </c>
      <c r="T501" s="32" t="str">
        <f t="shared" si="89"/>
        <v>小学数学</v>
      </c>
      <c r="U501" s="32" t="str">
        <f>IFERROR(VLOOKUP(复审!T501,#REF!,2,FALSE),"无此科目")</f>
        <v>无此科目</v>
      </c>
      <c r="V501" s="21" t="str">
        <f t="shared" si="90"/>
        <v>无此科目313</v>
      </c>
      <c r="W501" s="21">
        <f t="shared" si="84"/>
        <v>313</v>
      </c>
      <c r="X501" s="21">
        <f t="shared" si="85"/>
        <v>1</v>
      </c>
      <c r="Y501" s="21">
        <f t="shared" si="91"/>
        <v>1</v>
      </c>
      <c r="Z50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01" s="13" t="str">
        <f t="shared" si="86"/>
        <v/>
      </c>
      <c r="AB501" s="13" t="str">
        <f t="shared" si="92"/>
        <v>Y</v>
      </c>
      <c r="AC501" s="13" t="str">
        <f t="shared" si="93"/>
        <v/>
      </c>
      <c r="AD501" s="13">
        <f t="shared" si="94"/>
        <v>1</v>
      </c>
      <c r="AE501" s="13" t="e">
        <f>IF(AND(VLOOKUP($T501,#REF!,2,0)=0,S501=""),"“错误请确认”",IF(VLOOKUP($T501,#REF!,2,0)=0,S501,VLOOKUP($T501,#REF!,2,0)))</f>
        <v>#REF!</v>
      </c>
      <c r="AF501" s="13" t="s">
        <v>2356</v>
      </c>
      <c r="AG501" s="13" t="e">
        <f>IF(VLOOKUP(T501,#REF!,29,0)=0,VLOOKUP(T501,#REF!,23,0)&amp;RIGHT(S501,2),VLOOKUP(T501,#REF!,23,0)&amp;VLOOKUP(T501,#REF!,29,0))</f>
        <v>#REF!</v>
      </c>
      <c r="AH501" s="13" t="s">
        <v>1647</v>
      </c>
      <c r="AI501" s="13" t="e">
        <f t="shared" si="95"/>
        <v>#REF!</v>
      </c>
    </row>
    <row r="502" ht="15" customHeight="1" spans="1:35">
      <c r="A502" s="21">
        <f t="shared" si="87"/>
        <v>501</v>
      </c>
      <c r="B502" s="22" t="s">
        <v>2357</v>
      </c>
      <c r="C502" s="22" t="s">
        <v>35</v>
      </c>
      <c r="D502" s="22" t="s">
        <v>36</v>
      </c>
      <c r="E502" s="22" t="s">
        <v>2358</v>
      </c>
      <c r="F502" s="22" t="s">
        <v>2357</v>
      </c>
      <c r="G502" s="22" t="s">
        <v>2357</v>
      </c>
      <c r="H502" s="22" t="s">
        <v>2357</v>
      </c>
      <c r="I502" s="22" t="s">
        <v>2357</v>
      </c>
      <c r="J502" s="22" t="s">
        <v>2357</v>
      </c>
      <c r="K502" s="22" t="s">
        <v>1561</v>
      </c>
      <c r="L502" s="22" t="s">
        <v>2359</v>
      </c>
      <c r="M502" s="22" t="s">
        <v>2359</v>
      </c>
      <c r="N502" s="22" t="e">
        <f>INDEX(#REF!,MATCH($K502,#REF!,0))</f>
        <v>#REF!</v>
      </c>
      <c r="O502" s="21"/>
      <c r="P502" s="25" t="str">
        <f t="shared" si="88"/>
        <v/>
      </c>
      <c r="Q502" s="21"/>
      <c r="R502" s="21"/>
      <c r="S502" s="21"/>
      <c r="T502" s="32" t="str">
        <f t="shared" si="89"/>
        <v>小学数学</v>
      </c>
      <c r="U502" s="32" t="str">
        <f>IFERROR(VLOOKUP(复审!T502,#REF!,2,FALSE),"无此科目")</f>
        <v>无此科目</v>
      </c>
      <c r="V502" s="21" t="str">
        <f t="shared" si="90"/>
        <v/>
      </c>
      <c r="W502" s="21">
        <f t="shared" si="84"/>
        <v>0</v>
      </c>
      <c r="X502" s="21">
        <f t="shared" si="85"/>
        <v>1</v>
      </c>
      <c r="Y502" s="21" t="str">
        <f t="shared" si="91"/>
        <v/>
      </c>
      <c r="Z50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02" s="13" t="str">
        <f t="shared" si="86"/>
        <v/>
      </c>
      <c r="AB502" s="13" t="str">
        <f t="shared" si="92"/>
        <v>N</v>
      </c>
      <c r="AC502" s="13">
        <f t="shared" si="93"/>
        <v>289</v>
      </c>
      <c r="AD502" s="13" t="str">
        <f t="shared" si="94"/>
        <v/>
      </c>
      <c r="AE502" s="13" t="e">
        <f>IF(AND(VLOOKUP($T502,#REF!,2,0)=0,S502=""),"“错误请确认”",IF(VLOOKUP($T502,#REF!,2,0)=0,S502,VLOOKUP($T502,#REF!,2,0)))</f>
        <v>#REF!</v>
      </c>
      <c r="AF502" s="13" t="s">
        <v>2360</v>
      </c>
      <c r="AG502" s="13" t="e">
        <f>IF(VLOOKUP(T502,#REF!,29,0)=0,VLOOKUP(T502,#REF!,23,0)&amp;RIGHT(S502,2),VLOOKUP(T502,#REF!,23,0)&amp;VLOOKUP(T502,#REF!,29,0))</f>
        <v>#REF!</v>
      </c>
      <c r="AH502" s="13" t="s">
        <v>50</v>
      </c>
      <c r="AI502" s="13" t="e">
        <f t="shared" si="95"/>
        <v>#REF!</v>
      </c>
    </row>
    <row r="503" ht="15" customHeight="1" spans="1:35">
      <c r="A503" s="21">
        <f t="shared" si="87"/>
        <v>502</v>
      </c>
      <c r="B503" s="22" t="s">
        <v>2361</v>
      </c>
      <c r="C503" s="22" t="s">
        <v>35</v>
      </c>
      <c r="D503" s="22" t="s">
        <v>36</v>
      </c>
      <c r="E503" s="22" t="s">
        <v>2362</v>
      </c>
      <c r="F503" s="22" t="s">
        <v>2361</v>
      </c>
      <c r="G503" s="22" t="s">
        <v>2361</v>
      </c>
      <c r="H503" s="22" t="s">
        <v>2361</v>
      </c>
      <c r="I503" s="22" t="s">
        <v>2361</v>
      </c>
      <c r="J503" s="22" t="s">
        <v>2361</v>
      </c>
      <c r="K503" s="22" t="s">
        <v>1561</v>
      </c>
      <c r="L503" s="22" t="s">
        <v>2363</v>
      </c>
      <c r="M503" s="22" t="s">
        <v>2364</v>
      </c>
      <c r="N503" s="22" t="e">
        <f>INDEX(#REF!,MATCH($K503,#REF!,0))</f>
        <v>#REF!</v>
      </c>
      <c r="O503" s="21"/>
      <c r="P503" s="25" t="str">
        <f t="shared" si="88"/>
        <v/>
      </c>
      <c r="Q503" s="21"/>
      <c r="R503" s="21"/>
      <c r="S503" s="21"/>
      <c r="T503" s="32" t="str">
        <f t="shared" si="89"/>
        <v>小学数学</v>
      </c>
      <c r="U503" s="32" t="str">
        <f>IFERROR(VLOOKUP(复审!T503,#REF!,2,FALSE),"无此科目")</f>
        <v>无此科目</v>
      </c>
      <c r="V503" s="21" t="str">
        <f t="shared" si="90"/>
        <v/>
      </c>
      <c r="W503" s="21">
        <f t="shared" si="84"/>
        <v>0</v>
      </c>
      <c r="X503" s="21">
        <f t="shared" si="85"/>
        <v>1</v>
      </c>
      <c r="Y503" s="21" t="str">
        <f t="shared" si="91"/>
        <v/>
      </c>
      <c r="Z50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03" s="13" t="str">
        <f t="shared" si="86"/>
        <v/>
      </c>
      <c r="AB503" s="13" t="str">
        <f t="shared" si="92"/>
        <v>N</v>
      </c>
      <c r="AC503" s="13">
        <f t="shared" si="93"/>
        <v>290</v>
      </c>
      <c r="AD503" s="13" t="str">
        <f t="shared" si="94"/>
        <v/>
      </c>
      <c r="AE503" s="13" t="e">
        <f>IF(AND(VLOOKUP($T503,#REF!,2,0)=0,S503=""),"“错误请确认”",IF(VLOOKUP($T503,#REF!,2,0)=0,S503,VLOOKUP($T503,#REF!,2,0)))</f>
        <v>#REF!</v>
      </c>
      <c r="AF503" s="13" t="s">
        <v>2365</v>
      </c>
      <c r="AG503" s="13" t="e">
        <f>IF(VLOOKUP(T503,#REF!,29,0)=0,VLOOKUP(T503,#REF!,23,0)&amp;RIGHT(S503,2),VLOOKUP(T503,#REF!,23,0)&amp;VLOOKUP(T503,#REF!,29,0))</f>
        <v>#REF!</v>
      </c>
      <c r="AH503" s="13" t="s">
        <v>50</v>
      </c>
      <c r="AI503" s="13" t="e">
        <f t="shared" si="95"/>
        <v>#REF!</v>
      </c>
    </row>
    <row r="504" ht="15" customHeight="1" spans="1:35">
      <c r="A504" s="21">
        <f t="shared" si="87"/>
        <v>503</v>
      </c>
      <c r="B504" s="22" t="s">
        <v>2366</v>
      </c>
      <c r="C504" s="22" t="s">
        <v>45</v>
      </c>
      <c r="D504" s="22" t="s">
        <v>36</v>
      </c>
      <c r="E504" s="22" t="s">
        <v>2367</v>
      </c>
      <c r="F504" s="22" t="s">
        <v>2366</v>
      </c>
      <c r="G504" s="22" t="s">
        <v>2366</v>
      </c>
      <c r="H504" s="22" t="s">
        <v>2366</v>
      </c>
      <c r="I504" s="22" t="s">
        <v>2366</v>
      </c>
      <c r="J504" s="22" t="s">
        <v>2366</v>
      </c>
      <c r="K504" s="22" t="s">
        <v>1561</v>
      </c>
      <c r="L504" s="22" t="s">
        <v>2368</v>
      </c>
      <c r="M504" s="22" t="s">
        <v>91</v>
      </c>
      <c r="N504" s="22" t="e">
        <f>INDEX(#REF!,MATCH($K504,#REF!,0))</f>
        <v>#REF!</v>
      </c>
      <c r="O504" s="21"/>
      <c r="P504" s="25" t="str">
        <f t="shared" si="88"/>
        <v/>
      </c>
      <c r="Q504" s="21"/>
      <c r="R504" s="21"/>
      <c r="S504" s="21"/>
      <c r="T504" s="32" t="str">
        <f t="shared" si="89"/>
        <v>小学数学</v>
      </c>
      <c r="U504" s="32" t="str">
        <f>IFERROR(VLOOKUP(复审!T504,#REF!,2,FALSE),"无此科目")</f>
        <v>无此科目</v>
      </c>
      <c r="V504" s="21" t="str">
        <f t="shared" si="90"/>
        <v/>
      </c>
      <c r="W504" s="21">
        <f t="shared" si="84"/>
        <v>0</v>
      </c>
      <c r="X504" s="21">
        <f t="shared" si="85"/>
        <v>1</v>
      </c>
      <c r="Y504" s="21" t="str">
        <f t="shared" si="91"/>
        <v/>
      </c>
      <c r="Z50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04" s="13" t="str">
        <f t="shared" si="86"/>
        <v/>
      </c>
      <c r="AB504" s="13" t="str">
        <f t="shared" si="92"/>
        <v>N</v>
      </c>
      <c r="AC504" s="13">
        <f t="shared" si="93"/>
        <v>291</v>
      </c>
      <c r="AD504" s="13" t="str">
        <f t="shared" si="94"/>
        <v/>
      </c>
      <c r="AE504" s="13" t="e">
        <f>IF(AND(VLOOKUP($T504,#REF!,2,0)=0,S504=""),"“错误请确认”",IF(VLOOKUP($T504,#REF!,2,0)=0,S504,VLOOKUP($T504,#REF!,2,0)))</f>
        <v>#REF!</v>
      </c>
      <c r="AF504" s="13" t="s">
        <v>2369</v>
      </c>
      <c r="AG504" s="13" t="e">
        <f>IF(VLOOKUP(T504,#REF!,29,0)=0,VLOOKUP(T504,#REF!,23,0)&amp;RIGHT(S504,2),VLOOKUP(T504,#REF!,23,0)&amp;VLOOKUP(T504,#REF!,29,0))</f>
        <v>#REF!</v>
      </c>
      <c r="AH504" s="13" t="s">
        <v>50</v>
      </c>
      <c r="AI504" s="13" t="e">
        <f t="shared" si="95"/>
        <v>#REF!</v>
      </c>
    </row>
    <row r="505" ht="15" customHeight="1" spans="1:35">
      <c r="A505" s="21">
        <f t="shared" si="87"/>
        <v>504</v>
      </c>
      <c r="B505" s="22" t="s">
        <v>2370</v>
      </c>
      <c r="C505" s="22" t="s">
        <v>45</v>
      </c>
      <c r="D505" s="22" t="s">
        <v>36</v>
      </c>
      <c r="E505" s="22" t="s">
        <v>2371</v>
      </c>
      <c r="F505" s="22" t="s">
        <v>2370</v>
      </c>
      <c r="G505" s="22" t="s">
        <v>2370</v>
      </c>
      <c r="H505" s="22" t="s">
        <v>2370</v>
      </c>
      <c r="I505" s="22" t="s">
        <v>2370</v>
      </c>
      <c r="J505" s="22" t="s">
        <v>2370</v>
      </c>
      <c r="K505" s="22" t="s">
        <v>1561</v>
      </c>
      <c r="L505" s="22" t="s">
        <v>2372</v>
      </c>
      <c r="M505" s="22" t="s">
        <v>2373</v>
      </c>
      <c r="N505" s="22" t="e">
        <f>INDEX(#REF!,MATCH($K505,#REF!,0))</f>
        <v>#REF!</v>
      </c>
      <c r="O505" s="21"/>
      <c r="P505" s="25" t="str">
        <f t="shared" si="88"/>
        <v/>
      </c>
      <c r="Q505" s="21"/>
      <c r="R505" s="21"/>
      <c r="S505" s="21"/>
      <c r="T505" s="32" t="str">
        <f t="shared" si="89"/>
        <v>小学数学</v>
      </c>
      <c r="U505" s="32" t="str">
        <f>IFERROR(VLOOKUP(复审!T505,#REF!,2,FALSE),"无此科目")</f>
        <v>无此科目</v>
      </c>
      <c r="V505" s="21" t="str">
        <f t="shared" si="90"/>
        <v/>
      </c>
      <c r="W505" s="21">
        <f t="shared" si="84"/>
        <v>0</v>
      </c>
      <c r="X505" s="21">
        <f t="shared" si="85"/>
        <v>1</v>
      </c>
      <c r="Y505" s="21" t="str">
        <f t="shared" si="91"/>
        <v/>
      </c>
      <c r="Z50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05" s="13" t="str">
        <f t="shared" si="86"/>
        <v/>
      </c>
      <c r="AB505" s="13" t="str">
        <f t="shared" si="92"/>
        <v>N</v>
      </c>
      <c r="AC505" s="13">
        <f t="shared" si="93"/>
        <v>292</v>
      </c>
      <c r="AD505" s="13" t="str">
        <f t="shared" si="94"/>
        <v/>
      </c>
      <c r="AE505" s="13" t="e">
        <f>IF(AND(VLOOKUP($T505,#REF!,2,0)=0,S505=""),"“错误请确认”",IF(VLOOKUP($T505,#REF!,2,0)=0,S505,VLOOKUP($T505,#REF!,2,0)))</f>
        <v>#REF!</v>
      </c>
      <c r="AF505" s="13" t="s">
        <v>2374</v>
      </c>
      <c r="AG505" s="13" t="e">
        <f>IF(VLOOKUP(T505,#REF!,29,0)=0,VLOOKUP(T505,#REF!,23,0)&amp;RIGHT(S505,2),VLOOKUP(T505,#REF!,23,0)&amp;VLOOKUP(T505,#REF!,29,0))</f>
        <v>#REF!</v>
      </c>
      <c r="AH505" s="13" t="s">
        <v>50</v>
      </c>
      <c r="AI505" s="13" t="e">
        <f t="shared" si="95"/>
        <v>#REF!</v>
      </c>
    </row>
    <row r="506" ht="15" customHeight="1" spans="1:35">
      <c r="A506" s="21">
        <f t="shared" si="87"/>
        <v>505</v>
      </c>
      <c r="B506" s="22" t="s">
        <v>2375</v>
      </c>
      <c r="C506" s="22" t="s">
        <v>35</v>
      </c>
      <c r="D506" s="22" t="s">
        <v>36</v>
      </c>
      <c r="E506" s="22" t="s">
        <v>2376</v>
      </c>
      <c r="F506" s="22" t="s">
        <v>2375</v>
      </c>
      <c r="G506" s="22" t="s">
        <v>2375</v>
      </c>
      <c r="H506" s="22" t="s">
        <v>2375</v>
      </c>
      <c r="I506" s="22" t="s">
        <v>2375</v>
      </c>
      <c r="J506" s="22" t="s">
        <v>2375</v>
      </c>
      <c r="K506" s="22" t="s">
        <v>1561</v>
      </c>
      <c r="L506" s="22" t="s">
        <v>2377</v>
      </c>
      <c r="M506" s="22" t="s">
        <v>2377</v>
      </c>
      <c r="N506" s="22" t="e">
        <f>INDEX(#REF!,MATCH($K506,#REF!,0))</f>
        <v>#REF!</v>
      </c>
      <c r="O506" s="21"/>
      <c r="P506" s="25" t="str">
        <f t="shared" si="88"/>
        <v/>
      </c>
      <c r="Q506" s="21"/>
      <c r="R506" s="21"/>
      <c r="S506" s="21"/>
      <c r="T506" s="32" t="str">
        <f t="shared" si="89"/>
        <v>小学数学</v>
      </c>
      <c r="U506" s="32" t="str">
        <f>IFERROR(VLOOKUP(复审!T506,#REF!,2,FALSE),"无此科目")</f>
        <v>无此科目</v>
      </c>
      <c r="V506" s="21" t="str">
        <f t="shared" si="90"/>
        <v/>
      </c>
      <c r="W506" s="21">
        <f t="shared" si="84"/>
        <v>0</v>
      </c>
      <c r="X506" s="21">
        <f t="shared" si="85"/>
        <v>1</v>
      </c>
      <c r="Y506" s="21" t="str">
        <f t="shared" si="91"/>
        <v/>
      </c>
      <c r="Z50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06" s="13" t="str">
        <f t="shared" si="86"/>
        <v/>
      </c>
      <c r="AB506" s="13" t="str">
        <f t="shared" si="92"/>
        <v>N</v>
      </c>
      <c r="AC506" s="13">
        <f t="shared" si="93"/>
        <v>293</v>
      </c>
      <c r="AD506" s="13" t="str">
        <f t="shared" si="94"/>
        <v/>
      </c>
      <c r="AE506" s="13" t="e">
        <f>IF(AND(VLOOKUP($T506,#REF!,2,0)=0,S506=""),"“错误请确认”",IF(VLOOKUP($T506,#REF!,2,0)=0,S506,VLOOKUP($T506,#REF!,2,0)))</f>
        <v>#REF!</v>
      </c>
      <c r="AF506" s="13" t="s">
        <v>2378</v>
      </c>
      <c r="AG506" s="13" t="e">
        <f>IF(VLOOKUP(T506,#REF!,29,0)=0,VLOOKUP(T506,#REF!,23,0)&amp;RIGHT(S506,2),VLOOKUP(T506,#REF!,23,0)&amp;VLOOKUP(T506,#REF!,29,0))</f>
        <v>#REF!</v>
      </c>
      <c r="AH506" s="13" t="s">
        <v>50</v>
      </c>
      <c r="AI506" s="13" t="e">
        <f t="shared" si="95"/>
        <v>#REF!</v>
      </c>
    </row>
    <row r="507" ht="15" customHeight="1" spans="1:35">
      <c r="A507" s="21">
        <f t="shared" si="87"/>
        <v>506</v>
      </c>
      <c r="B507" s="22" t="s">
        <v>2379</v>
      </c>
      <c r="C507" s="22" t="s">
        <v>45</v>
      </c>
      <c r="D507" s="22" t="s">
        <v>36</v>
      </c>
      <c r="E507" s="22" t="s">
        <v>2380</v>
      </c>
      <c r="F507" s="22" t="s">
        <v>2379</v>
      </c>
      <c r="G507" s="22" t="s">
        <v>2379</v>
      </c>
      <c r="H507" s="22" t="s">
        <v>2379</v>
      </c>
      <c r="I507" s="22" t="s">
        <v>2379</v>
      </c>
      <c r="J507" s="22" t="s">
        <v>2379</v>
      </c>
      <c r="K507" s="22" t="s">
        <v>1561</v>
      </c>
      <c r="L507" s="22" t="s">
        <v>2381</v>
      </c>
      <c r="M507" s="22" t="s">
        <v>2382</v>
      </c>
      <c r="N507" s="22" t="e">
        <f>INDEX(#REF!,MATCH($K507,#REF!,0))</f>
        <v>#REF!</v>
      </c>
      <c r="O507" s="21"/>
      <c r="P507" s="25" t="str">
        <f t="shared" si="88"/>
        <v>小学数学第8考场</v>
      </c>
      <c r="Q507" s="21"/>
      <c r="R507" s="21">
        <v>222</v>
      </c>
      <c r="S507" s="21" t="s">
        <v>181</v>
      </c>
      <c r="T507" s="32" t="str">
        <f t="shared" si="89"/>
        <v>小学数学</v>
      </c>
      <c r="U507" s="32" t="str">
        <f>IFERROR(VLOOKUP(复审!T507,#REF!,2,FALSE),"无此科目")</f>
        <v>无此科目</v>
      </c>
      <c r="V507" s="21" t="str">
        <f t="shared" si="90"/>
        <v>无此科目222</v>
      </c>
      <c r="W507" s="21">
        <f t="shared" si="84"/>
        <v>222</v>
      </c>
      <c r="X507" s="21">
        <f t="shared" si="85"/>
        <v>1</v>
      </c>
      <c r="Y507" s="21">
        <f t="shared" si="91"/>
        <v>1</v>
      </c>
      <c r="Z50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07" s="13" t="str">
        <f t="shared" si="86"/>
        <v/>
      </c>
      <c r="AB507" s="13" t="str">
        <f t="shared" si="92"/>
        <v>Y</v>
      </c>
      <c r="AC507" s="13" t="str">
        <f t="shared" si="93"/>
        <v/>
      </c>
      <c r="AD507" s="13">
        <f t="shared" si="94"/>
        <v>1</v>
      </c>
      <c r="AE507" s="13" t="e">
        <f>IF(AND(VLOOKUP($T507,#REF!,2,0)=0,S507=""),"“错误请确认”",IF(VLOOKUP($T507,#REF!,2,0)=0,S507,VLOOKUP($T507,#REF!,2,0)))</f>
        <v>#REF!</v>
      </c>
      <c r="AF507" s="13" t="s">
        <v>2383</v>
      </c>
      <c r="AG507" s="13" t="e">
        <f>IF(VLOOKUP(T507,#REF!,29,0)=0,VLOOKUP(T507,#REF!,23,0)&amp;RIGHT(S507,2),VLOOKUP(T507,#REF!,23,0)&amp;VLOOKUP(T507,#REF!,29,0))</f>
        <v>#REF!</v>
      </c>
      <c r="AH507" s="13" t="s">
        <v>1647</v>
      </c>
      <c r="AI507" s="13" t="e">
        <f t="shared" si="95"/>
        <v>#REF!</v>
      </c>
    </row>
    <row r="508" ht="15" customHeight="1" spans="1:35">
      <c r="A508" s="21">
        <f t="shared" si="87"/>
        <v>507</v>
      </c>
      <c r="B508" s="22" t="s">
        <v>2384</v>
      </c>
      <c r="C508" s="22" t="s">
        <v>45</v>
      </c>
      <c r="D508" s="22" t="s">
        <v>36</v>
      </c>
      <c r="E508" s="22" t="s">
        <v>2385</v>
      </c>
      <c r="F508" s="22" t="s">
        <v>2384</v>
      </c>
      <c r="G508" s="22" t="s">
        <v>2384</v>
      </c>
      <c r="H508" s="22" t="s">
        <v>2384</v>
      </c>
      <c r="I508" s="22" t="s">
        <v>2384</v>
      </c>
      <c r="J508" s="22" t="s">
        <v>2384</v>
      </c>
      <c r="K508" s="22" t="s">
        <v>1561</v>
      </c>
      <c r="L508" s="22" t="s">
        <v>2386</v>
      </c>
      <c r="M508" s="22" t="s">
        <v>2387</v>
      </c>
      <c r="N508" s="22" t="e">
        <f>INDEX(#REF!,MATCH($K508,#REF!,0))</f>
        <v>#REF!</v>
      </c>
      <c r="O508" s="21"/>
      <c r="P508" s="25" t="str">
        <f t="shared" si="88"/>
        <v>小学数学第13考场</v>
      </c>
      <c r="Q508" s="21"/>
      <c r="R508" s="21">
        <v>373</v>
      </c>
      <c r="S508" s="21" t="s">
        <v>150</v>
      </c>
      <c r="T508" s="32" t="str">
        <f t="shared" si="89"/>
        <v>小学数学</v>
      </c>
      <c r="U508" s="32" t="str">
        <f>IFERROR(VLOOKUP(复审!T508,#REF!,2,FALSE),"无此科目")</f>
        <v>无此科目</v>
      </c>
      <c r="V508" s="21" t="str">
        <f t="shared" si="90"/>
        <v>无此科目373</v>
      </c>
      <c r="W508" s="21">
        <f t="shared" si="84"/>
        <v>373</v>
      </c>
      <c r="X508" s="21">
        <f t="shared" si="85"/>
        <v>1</v>
      </c>
      <c r="Y508" s="21">
        <f t="shared" si="91"/>
        <v>1</v>
      </c>
      <c r="Z50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08" s="13" t="str">
        <f t="shared" si="86"/>
        <v/>
      </c>
      <c r="AB508" s="13" t="str">
        <f t="shared" si="92"/>
        <v>Y</v>
      </c>
      <c r="AC508" s="13" t="str">
        <f t="shared" si="93"/>
        <v/>
      </c>
      <c r="AD508" s="13">
        <f t="shared" si="94"/>
        <v>1</v>
      </c>
      <c r="AE508" s="13" t="e">
        <f>IF(AND(VLOOKUP($T508,#REF!,2,0)=0,S508=""),"“错误请确认”",IF(VLOOKUP($T508,#REF!,2,0)=0,S508,VLOOKUP($T508,#REF!,2,0)))</f>
        <v>#REF!</v>
      </c>
      <c r="AF508" s="13" t="s">
        <v>2388</v>
      </c>
      <c r="AG508" s="13" t="e">
        <f>IF(VLOOKUP(T508,#REF!,29,0)=0,VLOOKUP(T508,#REF!,23,0)&amp;RIGHT(S508,2),VLOOKUP(T508,#REF!,23,0)&amp;VLOOKUP(T508,#REF!,29,0))</f>
        <v>#REF!</v>
      </c>
      <c r="AH508" s="13" t="s">
        <v>2389</v>
      </c>
      <c r="AI508" s="13" t="e">
        <f t="shared" si="95"/>
        <v>#REF!</v>
      </c>
    </row>
    <row r="509" ht="15" customHeight="1" spans="1:35">
      <c r="A509" s="21">
        <f t="shared" si="87"/>
        <v>508</v>
      </c>
      <c r="B509" s="22" t="s">
        <v>2390</v>
      </c>
      <c r="C509" s="22" t="s">
        <v>45</v>
      </c>
      <c r="D509" s="22" t="s">
        <v>36</v>
      </c>
      <c r="E509" s="22" t="s">
        <v>2391</v>
      </c>
      <c r="F509" s="22" t="s">
        <v>2390</v>
      </c>
      <c r="G509" s="22" t="s">
        <v>2390</v>
      </c>
      <c r="H509" s="22" t="s">
        <v>2390</v>
      </c>
      <c r="I509" s="22" t="s">
        <v>2390</v>
      </c>
      <c r="J509" s="22" t="s">
        <v>2390</v>
      </c>
      <c r="K509" s="22" t="s">
        <v>1561</v>
      </c>
      <c r="L509" s="22" t="s">
        <v>2392</v>
      </c>
      <c r="M509" s="22" t="s">
        <v>2393</v>
      </c>
      <c r="N509" s="22" t="e">
        <f>INDEX(#REF!,MATCH($K509,#REF!,0))</f>
        <v>#REF!</v>
      </c>
      <c r="O509" s="21"/>
      <c r="P509" s="25" t="str">
        <f t="shared" si="88"/>
        <v/>
      </c>
      <c r="Q509" s="21"/>
      <c r="R509" s="21"/>
      <c r="S509" s="21"/>
      <c r="T509" s="32" t="str">
        <f t="shared" si="89"/>
        <v>小学数学</v>
      </c>
      <c r="U509" s="32" t="str">
        <f>IFERROR(VLOOKUP(复审!T509,#REF!,2,FALSE),"无此科目")</f>
        <v>无此科目</v>
      </c>
      <c r="V509" s="21" t="str">
        <f t="shared" si="90"/>
        <v/>
      </c>
      <c r="W509" s="21">
        <f t="shared" si="84"/>
        <v>0</v>
      </c>
      <c r="X509" s="21">
        <f t="shared" si="85"/>
        <v>1</v>
      </c>
      <c r="Y509" s="21" t="str">
        <f t="shared" si="91"/>
        <v/>
      </c>
      <c r="Z50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09" s="13" t="str">
        <f t="shared" si="86"/>
        <v/>
      </c>
      <c r="AB509" s="13" t="str">
        <f t="shared" si="92"/>
        <v>N</v>
      </c>
      <c r="AC509" s="13">
        <f t="shared" si="93"/>
        <v>294</v>
      </c>
      <c r="AD509" s="13" t="str">
        <f t="shared" si="94"/>
        <v/>
      </c>
      <c r="AE509" s="13" t="e">
        <f>IF(AND(VLOOKUP($T509,#REF!,2,0)=0,S509=""),"“错误请确认”",IF(VLOOKUP($T509,#REF!,2,0)=0,S509,VLOOKUP($T509,#REF!,2,0)))</f>
        <v>#REF!</v>
      </c>
      <c r="AF509" s="13" t="s">
        <v>2394</v>
      </c>
      <c r="AG509" s="13" t="e">
        <f>IF(VLOOKUP(T509,#REF!,29,0)=0,VLOOKUP(T509,#REF!,23,0)&amp;RIGHT(S509,2),VLOOKUP(T509,#REF!,23,0)&amp;VLOOKUP(T509,#REF!,29,0))</f>
        <v>#REF!</v>
      </c>
      <c r="AH509" s="13" t="s">
        <v>50</v>
      </c>
      <c r="AI509" s="13" t="e">
        <f t="shared" si="95"/>
        <v>#REF!</v>
      </c>
    </row>
    <row r="510" ht="15" customHeight="1" spans="1:35">
      <c r="A510" s="21">
        <f t="shared" si="87"/>
        <v>509</v>
      </c>
      <c r="B510" s="22" t="s">
        <v>2395</v>
      </c>
      <c r="C510" s="22" t="s">
        <v>45</v>
      </c>
      <c r="D510" s="22" t="s">
        <v>36</v>
      </c>
      <c r="E510" s="22" t="s">
        <v>2396</v>
      </c>
      <c r="F510" s="22" t="s">
        <v>2395</v>
      </c>
      <c r="G510" s="22" t="s">
        <v>2395</v>
      </c>
      <c r="H510" s="22" t="s">
        <v>2395</v>
      </c>
      <c r="I510" s="22" t="s">
        <v>2395</v>
      </c>
      <c r="J510" s="22" t="s">
        <v>2395</v>
      </c>
      <c r="K510" s="22" t="s">
        <v>1561</v>
      </c>
      <c r="L510" s="22" t="s">
        <v>2397</v>
      </c>
      <c r="M510" s="22" t="s">
        <v>2398</v>
      </c>
      <c r="N510" s="22" t="e">
        <f>INDEX(#REF!,MATCH($K510,#REF!,0))</f>
        <v>#REF!</v>
      </c>
      <c r="O510" s="21"/>
      <c r="P510" s="25" t="str">
        <f t="shared" si="88"/>
        <v/>
      </c>
      <c r="Q510" s="21"/>
      <c r="R510" s="21"/>
      <c r="S510" s="21"/>
      <c r="T510" s="32" t="str">
        <f t="shared" si="89"/>
        <v>小学数学</v>
      </c>
      <c r="U510" s="32" t="str">
        <f>IFERROR(VLOOKUP(复审!T510,#REF!,2,FALSE),"无此科目")</f>
        <v>无此科目</v>
      </c>
      <c r="V510" s="21" t="str">
        <f t="shared" si="90"/>
        <v/>
      </c>
      <c r="W510" s="21">
        <f t="shared" si="84"/>
        <v>0</v>
      </c>
      <c r="X510" s="21">
        <f t="shared" si="85"/>
        <v>1</v>
      </c>
      <c r="Y510" s="21" t="str">
        <f t="shared" si="91"/>
        <v/>
      </c>
      <c r="Z51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10" s="13" t="str">
        <f t="shared" si="86"/>
        <v/>
      </c>
      <c r="AB510" s="13" t="str">
        <f t="shared" si="92"/>
        <v>N</v>
      </c>
      <c r="AC510" s="13">
        <f t="shared" si="93"/>
        <v>295</v>
      </c>
      <c r="AD510" s="13" t="str">
        <f t="shared" si="94"/>
        <v/>
      </c>
      <c r="AE510" s="13" t="e">
        <f>IF(AND(VLOOKUP($T510,#REF!,2,0)=0,S510=""),"“错误请确认”",IF(VLOOKUP($T510,#REF!,2,0)=0,S510,VLOOKUP($T510,#REF!,2,0)))</f>
        <v>#REF!</v>
      </c>
      <c r="AF510" s="13" t="s">
        <v>2399</v>
      </c>
      <c r="AG510" s="13" t="e">
        <f>IF(VLOOKUP(T510,#REF!,29,0)=0,VLOOKUP(T510,#REF!,23,0)&amp;RIGHT(S510,2),VLOOKUP(T510,#REF!,23,0)&amp;VLOOKUP(T510,#REF!,29,0))</f>
        <v>#REF!</v>
      </c>
      <c r="AH510" s="13" t="s">
        <v>50</v>
      </c>
      <c r="AI510" s="13" t="e">
        <f t="shared" si="95"/>
        <v>#REF!</v>
      </c>
    </row>
    <row r="511" ht="15" customHeight="1" spans="1:35">
      <c r="A511" s="21">
        <f t="shared" si="87"/>
        <v>510</v>
      </c>
      <c r="B511" s="22" t="s">
        <v>2400</v>
      </c>
      <c r="C511" s="22" t="s">
        <v>35</v>
      </c>
      <c r="D511" s="22" t="s">
        <v>36</v>
      </c>
      <c r="E511" s="22" t="s">
        <v>2401</v>
      </c>
      <c r="F511" s="22" t="s">
        <v>2400</v>
      </c>
      <c r="G511" s="22" t="s">
        <v>2400</v>
      </c>
      <c r="H511" s="22" t="s">
        <v>2400</v>
      </c>
      <c r="I511" s="22" t="s">
        <v>2400</v>
      </c>
      <c r="J511" s="22" t="s">
        <v>2400</v>
      </c>
      <c r="K511" s="22" t="s">
        <v>1561</v>
      </c>
      <c r="L511" s="22" t="s">
        <v>2402</v>
      </c>
      <c r="M511" s="22" t="s">
        <v>2402</v>
      </c>
      <c r="N511" s="22" t="e">
        <f>INDEX(#REF!,MATCH($K511,#REF!,0))</f>
        <v>#REF!</v>
      </c>
      <c r="O511" s="21"/>
      <c r="P511" s="25" t="str">
        <f t="shared" si="88"/>
        <v/>
      </c>
      <c r="Q511" s="21"/>
      <c r="R511" s="21"/>
      <c r="S511" s="21"/>
      <c r="T511" s="32" t="str">
        <f t="shared" si="89"/>
        <v>小学数学</v>
      </c>
      <c r="U511" s="32" t="str">
        <f>IFERROR(VLOOKUP(复审!T511,#REF!,2,FALSE),"无此科目")</f>
        <v>无此科目</v>
      </c>
      <c r="V511" s="21" t="str">
        <f t="shared" si="90"/>
        <v/>
      </c>
      <c r="W511" s="21">
        <f t="shared" si="84"/>
        <v>0</v>
      </c>
      <c r="X511" s="21">
        <f t="shared" si="85"/>
        <v>1</v>
      </c>
      <c r="Y511" s="21" t="str">
        <f t="shared" si="91"/>
        <v/>
      </c>
      <c r="Z51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11" s="13" t="str">
        <f t="shared" si="86"/>
        <v/>
      </c>
      <c r="AB511" s="13" t="str">
        <f t="shared" si="92"/>
        <v>N</v>
      </c>
      <c r="AC511" s="13">
        <f t="shared" si="93"/>
        <v>296</v>
      </c>
      <c r="AD511" s="13" t="str">
        <f t="shared" si="94"/>
        <v/>
      </c>
      <c r="AE511" s="13" t="e">
        <f>IF(AND(VLOOKUP($T511,#REF!,2,0)=0,S511=""),"“错误请确认”",IF(VLOOKUP($T511,#REF!,2,0)=0,S511,VLOOKUP($T511,#REF!,2,0)))</f>
        <v>#REF!</v>
      </c>
      <c r="AF511" s="13" t="s">
        <v>2403</v>
      </c>
      <c r="AG511" s="13" t="e">
        <f>IF(VLOOKUP(T511,#REF!,29,0)=0,VLOOKUP(T511,#REF!,23,0)&amp;RIGHT(S511,2),VLOOKUP(T511,#REF!,23,0)&amp;VLOOKUP(T511,#REF!,29,0))</f>
        <v>#REF!</v>
      </c>
      <c r="AH511" s="13" t="s">
        <v>50</v>
      </c>
      <c r="AI511" s="13" t="e">
        <f t="shared" si="95"/>
        <v>#REF!</v>
      </c>
    </row>
    <row r="512" ht="15" customHeight="1" spans="1:35">
      <c r="A512" s="21">
        <f t="shared" si="87"/>
        <v>511</v>
      </c>
      <c r="B512" s="22" t="s">
        <v>2404</v>
      </c>
      <c r="C512" s="22" t="s">
        <v>35</v>
      </c>
      <c r="D512" s="22" t="s">
        <v>36</v>
      </c>
      <c r="E512" s="22" t="s">
        <v>2405</v>
      </c>
      <c r="F512" s="22" t="s">
        <v>2404</v>
      </c>
      <c r="G512" s="22" t="s">
        <v>2404</v>
      </c>
      <c r="H512" s="22" t="s">
        <v>2404</v>
      </c>
      <c r="I512" s="22" t="s">
        <v>2404</v>
      </c>
      <c r="J512" s="22" t="s">
        <v>2404</v>
      </c>
      <c r="K512" s="22" t="s">
        <v>1561</v>
      </c>
      <c r="L512" s="22" t="s">
        <v>2406</v>
      </c>
      <c r="M512" s="22" t="s">
        <v>91</v>
      </c>
      <c r="N512" s="22" t="e">
        <f>INDEX(#REF!,MATCH($K512,#REF!,0))</f>
        <v>#REF!</v>
      </c>
      <c r="O512" s="21"/>
      <c r="P512" s="25" t="str">
        <f t="shared" si="88"/>
        <v>小学数学第10考场</v>
      </c>
      <c r="Q512" s="21"/>
      <c r="R512" s="21">
        <v>289</v>
      </c>
      <c r="S512" s="21" t="s">
        <v>150</v>
      </c>
      <c r="T512" s="32" t="str">
        <f t="shared" si="89"/>
        <v>小学数学</v>
      </c>
      <c r="U512" s="32" t="str">
        <f>IFERROR(VLOOKUP(复审!T512,#REF!,2,FALSE),"无此科目")</f>
        <v>无此科目</v>
      </c>
      <c r="V512" s="21" t="str">
        <f t="shared" si="90"/>
        <v>无此科目289</v>
      </c>
      <c r="W512" s="21">
        <f t="shared" si="84"/>
        <v>289</v>
      </c>
      <c r="X512" s="21">
        <f t="shared" si="85"/>
        <v>1</v>
      </c>
      <c r="Y512" s="21">
        <f t="shared" si="91"/>
        <v>1</v>
      </c>
      <c r="Z51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12" s="13" t="str">
        <f t="shared" si="86"/>
        <v/>
      </c>
      <c r="AB512" s="13" t="str">
        <f t="shared" si="92"/>
        <v>Y</v>
      </c>
      <c r="AC512" s="13" t="str">
        <f t="shared" si="93"/>
        <v/>
      </c>
      <c r="AD512" s="13">
        <f t="shared" si="94"/>
        <v>1</v>
      </c>
      <c r="AE512" s="13" t="e">
        <f>IF(AND(VLOOKUP($T512,#REF!,2,0)=0,S512=""),"“错误请确认”",IF(VLOOKUP($T512,#REF!,2,0)=0,S512,VLOOKUP($T512,#REF!,2,0)))</f>
        <v>#REF!</v>
      </c>
      <c r="AF512" s="13" t="s">
        <v>2407</v>
      </c>
      <c r="AG512" s="13" t="e">
        <f>IF(VLOOKUP(T512,#REF!,29,0)=0,VLOOKUP(T512,#REF!,23,0)&amp;RIGHT(S512,2),VLOOKUP(T512,#REF!,23,0)&amp;VLOOKUP(T512,#REF!,29,0))</f>
        <v>#REF!</v>
      </c>
      <c r="AH512" s="13" t="s">
        <v>1647</v>
      </c>
      <c r="AI512" s="13" t="e">
        <f t="shared" si="95"/>
        <v>#REF!</v>
      </c>
    </row>
    <row r="513" ht="15" customHeight="1" spans="1:35">
      <c r="A513" s="21">
        <f t="shared" si="87"/>
        <v>512</v>
      </c>
      <c r="B513" s="22" t="s">
        <v>2408</v>
      </c>
      <c r="C513" s="22" t="s">
        <v>35</v>
      </c>
      <c r="D513" s="22" t="s">
        <v>36</v>
      </c>
      <c r="E513" s="22" t="s">
        <v>2409</v>
      </c>
      <c r="F513" s="22" t="s">
        <v>2408</v>
      </c>
      <c r="G513" s="22" t="s">
        <v>2408</v>
      </c>
      <c r="H513" s="22" t="s">
        <v>2408</v>
      </c>
      <c r="I513" s="22" t="s">
        <v>2408</v>
      </c>
      <c r="J513" s="22" t="s">
        <v>2408</v>
      </c>
      <c r="K513" s="22" t="s">
        <v>1561</v>
      </c>
      <c r="L513" s="22" t="s">
        <v>2410</v>
      </c>
      <c r="M513" s="22" t="s">
        <v>2411</v>
      </c>
      <c r="N513" s="22" t="e">
        <f>INDEX(#REF!,MATCH($K513,#REF!,0))</f>
        <v>#REF!</v>
      </c>
      <c r="O513" s="21"/>
      <c r="P513" s="25" t="str">
        <f t="shared" si="88"/>
        <v>小学数学第3考场</v>
      </c>
      <c r="Q513" s="21"/>
      <c r="R513" s="21">
        <v>89</v>
      </c>
      <c r="S513" s="21" t="s">
        <v>210</v>
      </c>
      <c r="T513" s="32" t="str">
        <f t="shared" si="89"/>
        <v>小学数学</v>
      </c>
      <c r="U513" s="32" t="str">
        <f>IFERROR(VLOOKUP(复审!T513,#REF!,2,FALSE),"无此科目")</f>
        <v>无此科目</v>
      </c>
      <c r="V513" s="21" t="str">
        <f t="shared" si="90"/>
        <v>无此科目089</v>
      </c>
      <c r="W513" s="21">
        <f t="shared" si="84"/>
        <v>89</v>
      </c>
      <c r="X513" s="21">
        <f t="shared" si="85"/>
        <v>1</v>
      </c>
      <c r="Y513" s="21">
        <f t="shared" si="91"/>
        <v>1</v>
      </c>
      <c r="Z51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13" s="13" t="str">
        <f t="shared" si="86"/>
        <v/>
      </c>
      <c r="AB513" s="13" t="str">
        <f t="shared" si="92"/>
        <v>Y</v>
      </c>
      <c r="AC513" s="13" t="str">
        <f t="shared" si="93"/>
        <v/>
      </c>
      <c r="AD513" s="13">
        <f t="shared" si="94"/>
        <v>1</v>
      </c>
      <c r="AE513" s="13" t="e">
        <f>IF(AND(VLOOKUP($T513,#REF!,2,0)=0,S513=""),"“错误请确认”",IF(VLOOKUP($T513,#REF!,2,0)=0,S513,VLOOKUP($T513,#REF!,2,0)))</f>
        <v>#REF!</v>
      </c>
      <c r="AF513" s="13" t="s">
        <v>2412</v>
      </c>
      <c r="AG513" s="13" t="e">
        <f>IF(VLOOKUP(T513,#REF!,29,0)=0,VLOOKUP(T513,#REF!,23,0)&amp;RIGHT(S513,2),VLOOKUP(T513,#REF!,23,0)&amp;VLOOKUP(T513,#REF!,29,0))</f>
        <v>#REF!</v>
      </c>
      <c r="AH513" s="13" t="s">
        <v>61</v>
      </c>
      <c r="AI513" s="13" t="e">
        <f t="shared" si="95"/>
        <v>#REF!</v>
      </c>
    </row>
    <row r="514" ht="15" customHeight="1" spans="1:35">
      <c r="A514" s="21">
        <f t="shared" si="87"/>
        <v>513</v>
      </c>
      <c r="B514" s="22" t="s">
        <v>2413</v>
      </c>
      <c r="C514" s="22" t="s">
        <v>35</v>
      </c>
      <c r="D514" s="22" t="s">
        <v>36</v>
      </c>
      <c r="E514" s="22" t="s">
        <v>2414</v>
      </c>
      <c r="F514" s="22" t="s">
        <v>2413</v>
      </c>
      <c r="G514" s="22" t="s">
        <v>2413</v>
      </c>
      <c r="H514" s="22" t="s">
        <v>2413</v>
      </c>
      <c r="I514" s="22" t="s">
        <v>2413</v>
      </c>
      <c r="J514" s="22" t="s">
        <v>2413</v>
      </c>
      <c r="K514" s="22" t="s">
        <v>1561</v>
      </c>
      <c r="L514" s="22" t="s">
        <v>2415</v>
      </c>
      <c r="M514" s="22" t="s">
        <v>2415</v>
      </c>
      <c r="N514" s="22" t="e">
        <f>INDEX(#REF!,MATCH($K514,#REF!,0))</f>
        <v>#REF!</v>
      </c>
      <c r="O514" s="21"/>
      <c r="P514" s="25" t="str">
        <f t="shared" si="88"/>
        <v/>
      </c>
      <c r="Q514" s="21"/>
      <c r="R514" s="21"/>
      <c r="S514" s="21"/>
      <c r="T514" s="32" t="str">
        <f t="shared" si="89"/>
        <v>小学数学</v>
      </c>
      <c r="U514" s="32" t="str">
        <f>IFERROR(VLOOKUP(复审!T514,#REF!,2,FALSE),"无此科目")</f>
        <v>无此科目</v>
      </c>
      <c r="V514" s="21" t="str">
        <f t="shared" si="90"/>
        <v/>
      </c>
      <c r="W514" s="21">
        <f t="shared" ref="W514:W577" si="96">COUNTIFS($U$2:$U$1000,U514,$R$2:$R$1000,"&lt;="&amp;R514)</f>
        <v>0</v>
      </c>
      <c r="X514" s="21">
        <f t="shared" ref="X514:X577" si="97">IF(E514="","",COUNTIF($E$2:$E$1000,E514&amp;"*"))</f>
        <v>1</v>
      </c>
      <c r="Y514" s="21" t="str">
        <f t="shared" si="91"/>
        <v/>
      </c>
      <c r="Z51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14" s="13" t="str">
        <f t="shared" ref="AA514:AA577" si="98">IF(OR(H514="硕士",H514="硕士在读",H514="硕士研究生",H514="研究生")=TRUE,"免考","")</f>
        <v/>
      </c>
      <c r="AB514" s="13" t="str">
        <f t="shared" si="92"/>
        <v>N</v>
      </c>
      <c r="AC514" s="13">
        <f t="shared" si="93"/>
        <v>297</v>
      </c>
      <c r="AD514" s="13" t="str">
        <f t="shared" si="94"/>
        <v/>
      </c>
      <c r="AE514" s="13" t="e">
        <f>IF(AND(VLOOKUP($T514,#REF!,2,0)=0,S514=""),"“错误请确认”",IF(VLOOKUP($T514,#REF!,2,0)=0,S514,VLOOKUP($T514,#REF!,2,0)))</f>
        <v>#REF!</v>
      </c>
      <c r="AF514" s="13" t="s">
        <v>2416</v>
      </c>
      <c r="AG514" s="13" t="e">
        <f>IF(VLOOKUP(T514,#REF!,29,0)=0,VLOOKUP(T514,#REF!,23,0)&amp;RIGHT(S514,2),VLOOKUP(T514,#REF!,23,0)&amp;VLOOKUP(T514,#REF!,29,0))</f>
        <v>#REF!</v>
      </c>
      <c r="AH514" s="13" t="s">
        <v>50</v>
      </c>
      <c r="AI514" s="13" t="e">
        <f t="shared" si="95"/>
        <v>#REF!</v>
      </c>
    </row>
    <row r="515" ht="15" customHeight="1" spans="1:35">
      <c r="A515" s="21">
        <f t="shared" ref="A515:A578" si="99">ROW()-1</f>
        <v>514</v>
      </c>
      <c r="B515" s="22" t="s">
        <v>2417</v>
      </c>
      <c r="C515" s="22" t="s">
        <v>35</v>
      </c>
      <c r="D515" s="22" t="s">
        <v>36</v>
      </c>
      <c r="E515" s="22" t="s">
        <v>2418</v>
      </c>
      <c r="F515" s="22" t="s">
        <v>2417</v>
      </c>
      <c r="G515" s="22" t="s">
        <v>2417</v>
      </c>
      <c r="H515" s="22" t="s">
        <v>2417</v>
      </c>
      <c r="I515" s="22" t="s">
        <v>2417</v>
      </c>
      <c r="J515" s="22" t="s">
        <v>2417</v>
      </c>
      <c r="K515" s="22" t="s">
        <v>1561</v>
      </c>
      <c r="L515" s="22" t="s">
        <v>2419</v>
      </c>
      <c r="M515" s="22" t="s">
        <v>2420</v>
      </c>
      <c r="N515" s="22" t="e">
        <f>INDEX(#REF!,MATCH($K515,#REF!,0))</f>
        <v>#REF!</v>
      </c>
      <c r="O515" s="21"/>
      <c r="P515" s="25" t="str">
        <f t="shared" ref="P515:P578" si="100">IF(W515=0,"",T515&amp;"第"&amp;ROUNDUP(W515/30,0)&amp;"考场")</f>
        <v/>
      </c>
      <c r="Q515" s="21"/>
      <c r="R515" s="21"/>
      <c r="S515" s="21"/>
      <c r="T515" s="32" t="str">
        <f t="shared" ref="T515:T578" si="101">LEFT(K515,20)</f>
        <v>小学数学</v>
      </c>
      <c r="U515" s="32" t="str">
        <f>IFERROR(VLOOKUP(复审!T515,#REF!,2,FALSE),"无此科目")</f>
        <v>无此科目</v>
      </c>
      <c r="V515" s="21" t="str">
        <f t="shared" ref="V515:V578" si="102">IF(R515="","",IF(W515&lt;=9,U515&amp;"00"&amp;W515,IF(W515&lt;=100,U515&amp;"0"&amp;W515,U515&amp;W515)))</f>
        <v/>
      </c>
      <c r="W515" s="21">
        <f t="shared" si="96"/>
        <v>0</v>
      </c>
      <c r="X515" s="21">
        <f t="shared" si="97"/>
        <v>1</v>
      </c>
      <c r="Y515" s="21" t="str">
        <f t="shared" ref="Y515:Y578" si="103">IF(OR(RIGHT(V515,1)=0,R515=""),"",COUNTIF($V$2:$V$961,V515))</f>
        <v/>
      </c>
      <c r="Z51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15" s="13" t="str">
        <f t="shared" si="98"/>
        <v/>
      </c>
      <c r="AB515" s="13" t="str">
        <f t="shared" ref="AB515:AB578" si="104">IF(B515="","",IF(R515&gt;=1,"Y","N"))</f>
        <v>N</v>
      </c>
      <c r="AC515" s="13">
        <f t="shared" ref="AC515:AC578" si="105">IF(OR(R515&gt;=1,B515=""),"",COUNTIFS($A$2:$A$961,"&lt;="&amp;A515,$A$2:$A$961,"&gt;="&amp;1,$AB$2:$AB$961,"N"))</f>
        <v>298</v>
      </c>
      <c r="AD515" s="13" t="str">
        <f t="shared" ref="AD515:AD578" si="106">IF(OR(RIGHT(V515,1)=0,R515=""),"",COUNTIF($R$2:$R$961,R515))</f>
        <v/>
      </c>
      <c r="AE515" s="13" t="e">
        <f>IF(AND(VLOOKUP($T515,#REF!,2,0)=0,S515=""),"“错误请确认”",IF(VLOOKUP($T515,#REF!,2,0)=0,S515,VLOOKUP($T515,#REF!,2,0)))</f>
        <v>#REF!</v>
      </c>
      <c r="AF515" s="13" t="s">
        <v>2421</v>
      </c>
      <c r="AG515" s="13" t="e">
        <f>IF(VLOOKUP(T515,#REF!,29,0)=0,VLOOKUP(T515,#REF!,23,0)&amp;RIGHT(S515,2),VLOOKUP(T515,#REF!,23,0)&amp;VLOOKUP(T515,#REF!,29,0))</f>
        <v>#REF!</v>
      </c>
      <c r="AH515" s="13" t="s">
        <v>50</v>
      </c>
      <c r="AI515" s="13" t="e">
        <f t="shared" ref="AI515:AI578" si="107">LEFT(AE515,5)</f>
        <v>#REF!</v>
      </c>
    </row>
    <row r="516" ht="15" customHeight="1" spans="1:35">
      <c r="A516" s="21">
        <f t="shared" si="99"/>
        <v>515</v>
      </c>
      <c r="B516" s="22" t="s">
        <v>2422</v>
      </c>
      <c r="C516" s="22" t="s">
        <v>35</v>
      </c>
      <c r="D516" s="22" t="s">
        <v>36</v>
      </c>
      <c r="E516" s="22" t="s">
        <v>2423</v>
      </c>
      <c r="F516" s="22" t="s">
        <v>2422</v>
      </c>
      <c r="G516" s="22" t="s">
        <v>2422</v>
      </c>
      <c r="H516" s="22" t="s">
        <v>2422</v>
      </c>
      <c r="I516" s="22" t="s">
        <v>2422</v>
      </c>
      <c r="J516" s="22" t="s">
        <v>2422</v>
      </c>
      <c r="K516" s="22" t="s">
        <v>1561</v>
      </c>
      <c r="L516" s="22" t="s">
        <v>2424</v>
      </c>
      <c r="M516" s="22" t="s">
        <v>2425</v>
      </c>
      <c r="N516" s="22" t="e">
        <f>INDEX(#REF!,MATCH($K516,#REF!,0))</f>
        <v>#REF!</v>
      </c>
      <c r="O516" s="21"/>
      <c r="P516" s="25" t="str">
        <f t="shared" si="100"/>
        <v>小学数学第4考场</v>
      </c>
      <c r="Q516" s="21"/>
      <c r="R516" s="21">
        <v>115</v>
      </c>
      <c r="S516" s="21" t="s">
        <v>126</v>
      </c>
      <c r="T516" s="32" t="str">
        <f t="shared" si="101"/>
        <v>小学数学</v>
      </c>
      <c r="U516" s="32" t="str">
        <f>IFERROR(VLOOKUP(复审!T516,#REF!,2,FALSE),"无此科目")</f>
        <v>无此科目</v>
      </c>
      <c r="V516" s="21" t="str">
        <f t="shared" si="102"/>
        <v>无此科目115</v>
      </c>
      <c r="W516" s="21">
        <f t="shared" si="96"/>
        <v>115</v>
      </c>
      <c r="X516" s="21">
        <f t="shared" si="97"/>
        <v>1</v>
      </c>
      <c r="Y516" s="21">
        <f t="shared" si="103"/>
        <v>1</v>
      </c>
      <c r="Z51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16" s="13" t="str">
        <f t="shared" si="98"/>
        <v/>
      </c>
      <c r="AB516" s="13" t="str">
        <f t="shared" si="104"/>
        <v>Y</v>
      </c>
      <c r="AC516" s="13" t="str">
        <f t="shared" si="105"/>
        <v/>
      </c>
      <c r="AD516" s="13">
        <f t="shared" si="106"/>
        <v>1</v>
      </c>
      <c r="AE516" s="13" t="e">
        <f>IF(AND(VLOOKUP($T516,#REF!,2,0)=0,S516=""),"“错误请确认”",IF(VLOOKUP($T516,#REF!,2,0)=0,S516,VLOOKUP($T516,#REF!,2,0)))</f>
        <v>#REF!</v>
      </c>
      <c r="AF516" s="13" t="s">
        <v>2426</v>
      </c>
      <c r="AG516" s="13" t="e">
        <f>IF(VLOOKUP(T516,#REF!,29,0)=0,VLOOKUP(T516,#REF!,23,0)&amp;RIGHT(S516,2),VLOOKUP(T516,#REF!,23,0)&amp;VLOOKUP(T516,#REF!,29,0))</f>
        <v>#REF!</v>
      </c>
      <c r="AH516" s="13" t="s">
        <v>1561</v>
      </c>
      <c r="AI516" s="13" t="e">
        <f t="shared" si="107"/>
        <v>#REF!</v>
      </c>
    </row>
    <row r="517" ht="15" customHeight="1" spans="1:35">
      <c r="A517" s="21">
        <f t="shared" si="99"/>
        <v>516</v>
      </c>
      <c r="B517" s="22" t="s">
        <v>1989</v>
      </c>
      <c r="C517" s="22" t="s">
        <v>45</v>
      </c>
      <c r="D517" s="22" t="s">
        <v>36</v>
      </c>
      <c r="E517" s="22" t="s">
        <v>2427</v>
      </c>
      <c r="F517" s="22" t="s">
        <v>1989</v>
      </c>
      <c r="G517" s="22" t="s">
        <v>1989</v>
      </c>
      <c r="H517" s="22" t="s">
        <v>1989</v>
      </c>
      <c r="I517" s="22" t="s">
        <v>1989</v>
      </c>
      <c r="J517" s="22" t="s">
        <v>1989</v>
      </c>
      <c r="K517" s="22" t="s">
        <v>1561</v>
      </c>
      <c r="L517" s="22" t="s">
        <v>2428</v>
      </c>
      <c r="M517" s="22" t="s">
        <v>91</v>
      </c>
      <c r="N517" s="22" t="e">
        <f>INDEX(#REF!,MATCH($K517,#REF!,0))</f>
        <v>#REF!</v>
      </c>
      <c r="O517" s="21"/>
      <c r="P517" s="25" t="str">
        <f t="shared" si="100"/>
        <v/>
      </c>
      <c r="Q517" s="21"/>
      <c r="R517" s="21"/>
      <c r="S517" s="21"/>
      <c r="T517" s="32" t="str">
        <f t="shared" si="101"/>
        <v>小学数学</v>
      </c>
      <c r="U517" s="32" t="str">
        <f>IFERROR(VLOOKUP(复审!T517,#REF!,2,FALSE),"无此科目")</f>
        <v>无此科目</v>
      </c>
      <c r="V517" s="21" t="str">
        <f t="shared" si="102"/>
        <v/>
      </c>
      <c r="W517" s="21">
        <f t="shared" si="96"/>
        <v>0</v>
      </c>
      <c r="X517" s="21">
        <f t="shared" si="97"/>
        <v>1</v>
      </c>
      <c r="Y517" s="21" t="str">
        <f t="shared" si="103"/>
        <v/>
      </c>
      <c r="Z51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17" s="13" t="str">
        <f t="shared" si="98"/>
        <v/>
      </c>
      <c r="AB517" s="13" t="str">
        <f t="shared" si="104"/>
        <v>N</v>
      </c>
      <c r="AC517" s="13">
        <f t="shared" si="105"/>
        <v>299</v>
      </c>
      <c r="AD517" s="13" t="str">
        <f t="shared" si="106"/>
        <v/>
      </c>
      <c r="AE517" s="13" t="e">
        <f>IF(AND(VLOOKUP($T517,#REF!,2,0)=0,S517=""),"“错误请确认”",IF(VLOOKUP($T517,#REF!,2,0)=0,S517,VLOOKUP($T517,#REF!,2,0)))</f>
        <v>#REF!</v>
      </c>
      <c r="AF517" s="13" t="s">
        <v>2429</v>
      </c>
      <c r="AG517" s="13" t="e">
        <f>IF(VLOOKUP(T517,#REF!,29,0)=0,VLOOKUP(T517,#REF!,23,0)&amp;RIGHT(S517,2),VLOOKUP(T517,#REF!,23,0)&amp;VLOOKUP(T517,#REF!,29,0))</f>
        <v>#REF!</v>
      </c>
      <c r="AH517" s="13" t="s">
        <v>2302</v>
      </c>
      <c r="AI517" s="13" t="e">
        <f t="shared" si="107"/>
        <v>#REF!</v>
      </c>
    </row>
    <row r="518" ht="15" customHeight="1" spans="1:35">
      <c r="A518" s="21">
        <f t="shared" si="99"/>
        <v>517</v>
      </c>
      <c r="B518" s="22" t="s">
        <v>2430</v>
      </c>
      <c r="C518" s="22" t="s">
        <v>45</v>
      </c>
      <c r="D518" s="22" t="s">
        <v>36</v>
      </c>
      <c r="E518" s="22" t="s">
        <v>2431</v>
      </c>
      <c r="F518" s="22" t="s">
        <v>2430</v>
      </c>
      <c r="G518" s="22" t="s">
        <v>2430</v>
      </c>
      <c r="H518" s="22" t="s">
        <v>2430</v>
      </c>
      <c r="I518" s="22" t="s">
        <v>2430</v>
      </c>
      <c r="J518" s="22" t="s">
        <v>2430</v>
      </c>
      <c r="K518" s="22" t="s">
        <v>1561</v>
      </c>
      <c r="L518" s="22" t="s">
        <v>2432</v>
      </c>
      <c r="M518" s="22" t="s">
        <v>2433</v>
      </c>
      <c r="N518" s="22" t="e">
        <f>INDEX(#REF!,MATCH($K518,#REF!,0))</f>
        <v>#REF!</v>
      </c>
      <c r="O518" s="21"/>
      <c r="P518" s="25" t="str">
        <f t="shared" si="100"/>
        <v/>
      </c>
      <c r="Q518" s="21"/>
      <c r="R518" s="21"/>
      <c r="S518" s="21"/>
      <c r="T518" s="32" t="str">
        <f t="shared" si="101"/>
        <v>小学数学</v>
      </c>
      <c r="U518" s="32" t="str">
        <f>IFERROR(VLOOKUP(复审!T518,#REF!,2,FALSE),"无此科目")</f>
        <v>无此科目</v>
      </c>
      <c r="V518" s="21" t="str">
        <f t="shared" si="102"/>
        <v/>
      </c>
      <c r="W518" s="21">
        <f t="shared" si="96"/>
        <v>0</v>
      </c>
      <c r="X518" s="21">
        <f t="shared" si="97"/>
        <v>1</v>
      </c>
      <c r="Y518" s="21" t="str">
        <f t="shared" si="103"/>
        <v/>
      </c>
      <c r="Z51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18" s="13" t="str">
        <f t="shared" si="98"/>
        <v/>
      </c>
      <c r="AB518" s="13" t="str">
        <f t="shared" si="104"/>
        <v>N</v>
      </c>
      <c r="AC518" s="13">
        <f t="shared" si="105"/>
        <v>300</v>
      </c>
      <c r="AD518" s="13" t="str">
        <f t="shared" si="106"/>
        <v/>
      </c>
      <c r="AE518" s="13" t="e">
        <f>IF(AND(VLOOKUP($T518,#REF!,2,0)=0,S518=""),"“错误请确认”",IF(VLOOKUP($T518,#REF!,2,0)=0,S518,VLOOKUP($T518,#REF!,2,0)))</f>
        <v>#REF!</v>
      </c>
      <c r="AF518" s="13" t="s">
        <v>2434</v>
      </c>
      <c r="AG518" s="13" t="e">
        <f>IF(VLOOKUP(T518,#REF!,29,0)=0,VLOOKUP(T518,#REF!,23,0)&amp;RIGHT(S518,2),VLOOKUP(T518,#REF!,23,0)&amp;VLOOKUP(T518,#REF!,29,0))</f>
        <v>#REF!</v>
      </c>
      <c r="AH518" s="13" t="s">
        <v>50</v>
      </c>
      <c r="AI518" s="13" t="e">
        <f t="shared" si="107"/>
        <v>#REF!</v>
      </c>
    </row>
    <row r="519" ht="15" customHeight="1" spans="1:35">
      <c r="A519" s="21">
        <f t="shared" si="99"/>
        <v>518</v>
      </c>
      <c r="B519" s="22" t="s">
        <v>2435</v>
      </c>
      <c r="C519" s="22" t="s">
        <v>45</v>
      </c>
      <c r="D519" s="22" t="s">
        <v>36</v>
      </c>
      <c r="E519" s="22" t="s">
        <v>2436</v>
      </c>
      <c r="F519" s="22" t="s">
        <v>2435</v>
      </c>
      <c r="G519" s="22" t="s">
        <v>2435</v>
      </c>
      <c r="H519" s="22" t="s">
        <v>2435</v>
      </c>
      <c r="I519" s="22" t="s">
        <v>2435</v>
      </c>
      <c r="J519" s="22" t="s">
        <v>2435</v>
      </c>
      <c r="K519" s="22" t="s">
        <v>1561</v>
      </c>
      <c r="L519" s="22" t="s">
        <v>2437</v>
      </c>
      <c r="M519" s="22" t="s">
        <v>2438</v>
      </c>
      <c r="N519" s="22" t="e">
        <f>INDEX(#REF!,MATCH($K519,#REF!,0))</f>
        <v>#REF!</v>
      </c>
      <c r="O519" s="21"/>
      <c r="P519" s="25" t="str">
        <f t="shared" si="100"/>
        <v>小学数学第10考场</v>
      </c>
      <c r="Q519" s="21"/>
      <c r="R519" s="21">
        <v>284</v>
      </c>
      <c r="S519" s="21" t="s">
        <v>1569</v>
      </c>
      <c r="T519" s="32" t="str">
        <f t="shared" si="101"/>
        <v>小学数学</v>
      </c>
      <c r="U519" s="32" t="str">
        <f>IFERROR(VLOOKUP(复审!T519,#REF!,2,FALSE),"无此科目")</f>
        <v>无此科目</v>
      </c>
      <c r="V519" s="21" t="str">
        <f t="shared" si="102"/>
        <v>无此科目284</v>
      </c>
      <c r="W519" s="21">
        <f t="shared" si="96"/>
        <v>284</v>
      </c>
      <c r="X519" s="21">
        <f t="shared" si="97"/>
        <v>1</v>
      </c>
      <c r="Y519" s="21">
        <f t="shared" si="103"/>
        <v>1</v>
      </c>
      <c r="Z51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19" s="13" t="str">
        <f t="shared" si="98"/>
        <v/>
      </c>
      <c r="AB519" s="13" t="str">
        <f t="shared" si="104"/>
        <v>Y</v>
      </c>
      <c r="AC519" s="13" t="str">
        <f t="shared" si="105"/>
        <v/>
      </c>
      <c r="AD519" s="13">
        <f t="shared" si="106"/>
        <v>1</v>
      </c>
      <c r="AE519" s="13" t="e">
        <f>IF(AND(VLOOKUP($T519,#REF!,2,0)=0,S519=""),"“错误请确认”",IF(VLOOKUP($T519,#REF!,2,0)=0,S519,VLOOKUP($T519,#REF!,2,0)))</f>
        <v>#REF!</v>
      </c>
      <c r="AF519" s="13" t="s">
        <v>2439</v>
      </c>
      <c r="AG519" s="13" t="e">
        <f>IF(VLOOKUP(T519,#REF!,29,0)=0,VLOOKUP(T519,#REF!,23,0)&amp;RIGHT(S519,2),VLOOKUP(T519,#REF!,23,0)&amp;VLOOKUP(T519,#REF!,29,0))</f>
        <v>#REF!</v>
      </c>
      <c r="AH519" s="13" t="s">
        <v>1647</v>
      </c>
      <c r="AI519" s="13" t="e">
        <f t="shared" si="107"/>
        <v>#REF!</v>
      </c>
    </row>
    <row r="520" ht="15" customHeight="1" spans="1:35">
      <c r="A520" s="21">
        <f t="shared" si="99"/>
        <v>519</v>
      </c>
      <c r="B520" s="22" t="s">
        <v>2440</v>
      </c>
      <c r="C520" s="22" t="s">
        <v>35</v>
      </c>
      <c r="D520" s="22" t="s">
        <v>36</v>
      </c>
      <c r="E520" s="22" t="s">
        <v>2441</v>
      </c>
      <c r="F520" s="22" t="s">
        <v>2440</v>
      </c>
      <c r="G520" s="22" t="s">
        <v>2440</v>
      </c>
      <c r="H520" s="22" t="s">
        <v>2440</v>
      </c>
      <c r="I520" s="22" t="s">
        <v>2440</v>
      </c>
      <c r="J520" s="22" t="s">
        <v>2440</v>
      </c>
      <c r="K520" s="22" t="s">
        <v>1561</v>
      </c>
      <c r="L520" s="22" t="s">
        <v>2442</v>
      </c>
      <c r="M520" s="22" t="s">
        <v>2443</v>
      </c>
      <c r="N520" s="22" t="e">
        <f>INDEX(#REF!,MATCH($K520,#REF!,0))</f>
        <v>#REF!</v>
      </c>
      <c r="O520" s="21"/>
      <c r="P520" s="25" t="str">
        <f t="shared" si="100"/>
        <v/>
      </c>
      <c r="Q520" s="21"/>
      <c r="R520" s="21"/>
      <c r="S520" s="21"/>
      <c r="T520" s="32" t="str">
        <f t="shared" si="101"/>
        <v>小学数学</v>
      </c>
      <c r="U520" s="32" t="str">
        <f>IFERROR(VLOOKUP(复审!T520,#REF!,2,FALSE),"无此科目")</f>
        <v>无此科目</v>
      </c>
      <c r="V520" s="21" t="str">
        <f t="shared" si="102"/>
        <v/>
      </c>
      <c r="W520" s="21">
        <f t="shared" si="96"/>
        <v>0</v>
      </c>
      <c r="X520" s="21">
        <f t="shared" si="97"/>
        <v>1</v>
      </c>
      <c r="Y520" s="21" t="str">
        <f t="shared" si="103"/>
        <v/>
      </c>
      <c r="Z52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20" s="13" t="str">
        <f t="shared" si="98"/>
        <v/>
      </c>
      <c r="AB520" s="13" t="str">
        <f t="shared" si="104"/>
        <v>N</v>
      </c>
      <c r="AC520" s="13">
        <f t="shared" si="105"/>
        <v>301</v>
      </c>
      <c r="AD520" s="13" t="str">
        <f t="shared" si="106"/>
        <v/>
      </c>
      <c r="AE520" s="13" t="e">
        <f>IF(AND(VLOOKUP($T520,#REF!,2,0)=0,S520=""),"“错误请确认”",IF(VLOOKUP($T520,#REF!,2,0)=0,S520,VLOOKUP($T520,#REF!,2,0)))</f>
        <v>#REF!</v>
      </c>
      <c r="AF520" s="13" t="s">
        <v>2444</v>
      </c>
      <c r="AG520" s="13" t="e">
        <f>IF(VLOOKUP(T520,#REF!,29,0)=0,VLOOKUP(T520,#REF!,23,0)&amp;RIGHT(S520,2),VLOOKUP(T520,#REF!,23,0)&amp;VLOOKUP(T520,#REF!,29,0))</f>
        <v>#REF!</v>
      </c>
      <c r="AH520" s="13" t="s">
        <v>50</v>
      </c>
      <c r="AI520" s="13" t="e">
        <f t="shared" si="107"/>
        <v>#REF!</v>
      </c>
    </row>
    <row r="521" ht="15" customHeight="1" spans="1:35">
      <c r="A521" s="21">
        <f t="shared" si="99"/>
        <v>520</v>
      </c>
      <c r="B521" s="22" t="s">
        <v>2445</v>
      </c>
      <c r="C521" s="22" t="s">
        <v>45</v>
      </c>
      <c r="D521" s="22" t="s">
        <v>36</v>
      </c>
      <c r="E521" s="22" t="s">
        <v>2446</v>
      </c>
      <c r="F521" s="22" t="s">
        <v>2445</v>
      </c>
      <c r="G521" s="22" t="s">
        <v>2445</v>
      </c>
      <c r="H521" s="22" t="s">
        <v>2445</v>
      </c>
      <c r="I521" s="22" t="s">
        <v>2445</v>
      </c>
      <c r="J521" s="22" t="s">
        <v>2445</v>
      </c>
      <c r="K521" s="22" t="s">
        <v>1561</v>
      </c>
      <c r="L521" s="22" t="s">
        <v>2447</v>
      </c>
      <c r="M521" s="22" t="s">
        <v>2447</v>
      </c>
      <c r="N521" s="22" t="e">
        <f>INDEX(#REF!,MATCH($K521,#REF!,0))</f>
        <v>#REF!</v>
      </c>
      <c r="O521" s="21"/>
      <c r="P521" s="25" t="str">
        <f t="shared" si="100"/>
        <v/>
      </c>
      <c r="Q521" s="21"/>
      <c r="R521" s="21"/>
      <c r="S521" s="21"/>
      <c r="T521" s="32" t="str">
        <f t="shared" si="101"/>
        <v>小学数学</v>
      </c>
      <c r="U521" s="32" t="str">
        <f>IFERROR(VLOOKUP(复审!T521,#REF!,2,FALSE),"无此科目")</f>
        <v>无此科目</v>
      </c>
      <c r="V521" s="21" t="str">
        <f t="shared" si="102"/>
        <v/>
      </c>
      <c r="W521" s="21">
        <f t="shared" si="96"/>
        <v>0</v>
      </c>
      <c r="X521" s="21">
        <f t="shared" si="97"/>
        <v>1</v>
      </c>
      <c r="Y521" s="21" t="str">
        <f t="shared" si="103"/>
        <v/>
      </c>
      <c r="Z52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21" s="13" t="str">
        <f t="shared" si="98"/>
        <v/>
      </c>
      <c r="AB521" s="13" t="str">
        <f t="shared" si="104"/>
        <v>N</v>
      </c>
      <c r="AC521" s="13">
        <f t="shared" si="105"/>
        <v>302</v>
      </c>
      <c r="AD521" s="13" t="str">
        <f t="shared" si="106"/>
        <v/>
      </c>
      <c r="AE521" s="13" t="e">
        <f>IF(AND(VLOOKUP($T521,#REF!,2,0)=0,S521=""),"“错误请确认”",IF(VLOOKUP($T521,#REF!,2,0)=0,S521,VLOOKUP($T521,#REF!,2,0)))</f>
        <v>#REF!</v>
      </c>
      <c r="AF521" s="13" t="s">
        <v>2448</v>
      </c>
      <c r="AG521" s="13" t="e">
        <f>IF(VLOOKUP(T521,#REF!,29,0)=0,VLOOKUP(T521,#REF!,23,0)&amp;RIGHT(S521,2),VLOOKUP(T521,#REF!,23,0)&amp;VLOOKUP(T521,#REF!,29,0))</f>
        <v>#REF!</v>
      </c>
      <c r="AH521" s="13" t="s">
        <v>50</v>
      </c>
      <c r="AI521" s="13" t="e">
        <f t="shared" si="107"/>
        <v>#REF!</v>
      </c>
    </row>
    <row r="522" ht="15" customHeight="1" spans="1:35">
      <c r="A522" s="21">
        <f t="shared" si="99"/>
        <v>521</v>
      </c>
      <c r="B522" s="22" t="s">
        <v>2449</v>
      </c>
      <c r="C522" s="22" t="s">
        <v>45</v>
      </c>
      <c r="D522" s="22" t="s">
        <v>36</v>
      </c>
      <c r="E522" s="22" t="s">
        <v>2450</v>
      </c>
      <c r="F522" s="22" t="s">
        <v>2449</v>
      </c>
      <c r="G522" s="22" t="s">
        <v>2449</v>
      </c>
      <c r="H522" s="22" t="s">
        <v>2449</v>
      </c>
      <c r="I522" s="22" t="s">
        <v>2449</v>
      </c>
      <c r="J522" s="22" t="s">
        <v>2449</v>
      </c>
      <c r="K522" s="22" t="s">
        <v>1561</v>
      </c>
      <c r="L522" s="22" t="s">
        <v>2451</v>
      </c>
      <c r="M522" s="22" t="s">
        <v>2452</v>
      </c>
      <c r="N522" s="22" t="e">
        <f>INDEX(#REF!,MATCH($K522,#REF!,0))</f>
        <v>#REF!</v>
      </c>
      <c r="O522" s="21"/>
      <c r="P522" s="25" t="str">
        <f t="shared" si="100"/>
        <v>小学数学第7考场</v>
      </c>
      <c r="Q522" s="21"/>
      <c r="R522" s="21">
        <v>191</v>
      </c>
      <c r="S522" s="21" t="s">
        <v>200</v>
      </c>
      <c r="T522" s="32" t="str">
        <f t="shared" si="101"/>
        <v>小学数学</v>
      </c>
      <c r="U522" s="32" t="str">
        <f>IFERROR(VLOOKUP(复审!T522,#REF!,2,FALSE),"无此科目")</f>
        <v>无此科目</v>
      </c>
      <c r="V522" s="21" t="str">
        <f t="shared" si="102"/>
        <v>无此科目191</v>
      </c>
      <c r="W522" s="21">
        <f t="shared" si="96"/>
        <v>191</v>
      </c>
      <c r="X522" s="21">
        <f t="shared" si="97"/>
        <v>1</v>
      </c>
      <c r="Y522" s="21">
        <f t="shared" si="103"/>
        <v>1</v>
      </c>
      <c r="Z52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22" s="13" t="str">
        <f t="shared" si="98"/>
        <v/>
      </c>
      <c r="AB522" s="13" t="str">
        <f t="shared" si="104"/>
        <v>Y</v>
      </c>
      <c r="AC522" s="13" t="str">
        <f t="shared" si="105"/>
        <v/>
      </c>
      <c r="AD522" s="13">
        <f t="shared" si="106"/>
        <v>1</v>
      </c>
      <c r="AE522" s="13" t="e">
        <f>IF(AND(VLOOKUP($T522,#REF!,2,0)=0,S522=""),"“错误请确认”",IF(VLOOKUP($T522,#REF!,2,0)=0,S522,VLOOKUP($T522,#REF!,2,0)))</f>
        <v>#REF!</v>
      </c>
      <c r="AF522" s="13" t="s">
        <v>2453</v>
      </c>
      <c r="AG522" s="13" t="e">
        <f>IF(VLOOKUP(T522,#REF!,29,0)=0,VLOOKUP(T522,#REF!,23,0)&amp;RIGHT(S522,2),VLOOKUP(T522,#REF!,23,0)&amp;VLOOKUP(T522,#REF!,29,0))</f>
        <v>#REF!</v>
      </c>
      <c r="AH522" s="13" t="s">
        <v>1561</v>
      </c>
      <c r="AI522" s="13" t="e">
        <f t="shared" si="107"/>
        <v>#REF!</v>
      </c>
    </row>
    <row r="523" ht="15" customHeight="1" spans="1:35">
      <c r="A523" s="21">
        <f t="shared" si="99"/>
        <v>522</v>
      </c>
      <c r="B523" s="22" t="s">
        <v>2454</v>
      </c>
      <c r="C523" s="22" t="s">
        <v>35</v>
      </c>
      <c r="D523" s="22" t="s">
        <v>36</v>
      </c>
      <c r="E523" s="22" t="s">
        <v>2455</v>
      </c>
      <c r="F523" s="22" t="s">
        <v>2454</v>
      </c>
      <c r="G523" s="22" t="s">
        <v>2454</v>
      </c>
      <c r="H523" s="22" t="s">
        <v>2454</v>
      </c>
      <c r="I523" s="22" t="s">
        <v>2454</v>
      </c>
      <c r="J523" s="22" t="s">
        <v>2454</v>
      </c>
      <c r="K523" s="22" t="s">
        <v>1561</v>
      </c>
      <c r="L523" s="22" t="s">
        <v>2456</v>
      </c>
      <c r="M523" s="22" t="s">
        <v>2457</v>
      </c>
      <c r="N523" s="22" t="e">
        <f>INDEX(#REF!,MATCH($K523,#REF!,0))</f>
        <v>#REF!</v>
      </c>
      <c r="O523" s="21"/>
      <c r="P523" s="25" t="str">
        <f t="shared" si="100"/>
        <v>小学数学第4考场</v>
      </c>
      <c r="Q523" s="21"/>
      <c r="R523" s="21">
        <v>116</v>
      </c>
      <c r="S523" s="21" t="s">
        <v>126</v>
      </c>
      <c r="T523" s="32" t="str">
        <f t="shared" si="101"/>
        <v>小学数学</v>
      </c>
      <c r="U523" s="32" t="str">
        <f>IFERROR(VLOOKUP(复审!T523,#REF!,2,FALSE),"无此科目")</f>
        <v>无此科目</v>
      </c>
      <c r="V523" s="21" t="str">
        <f t="shared" si="102"/>
        <v>无此科目116</v>
      </c>
      <c r="W523" s="21">
        <f t="shared" si="96"/>
        <v>116</v>
      </c>
      <c r="X523" s="21">
        <f t="shared" si="97"/>
        <v>1</v>
      </c>
      <c r="Y523" s="21">
        <f t="shared" si="103"/>
        <v>1</v>
      </c>
      <c r="Z52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23" s="13" t="str">
        <f t="shared" si="98"/>
        <v/>
      </c>
      <c r="AB523" s="13" t="str">
        <f t="shared" si="104"/>
        <v>Y</v>
      </c>
      <c r="AC523" s="13" t="str">
        <f t="shared" si="105"/>
        <v/>
      </c>
      <c r="AD523" s="13">
        <f t="shared" si="106"/>
        <v>1</v>
      </c>
      <c r="AE523" s="13" t="e">
        <f>IF(AND(VLOOKUP($T523,#REF!,2,0)=0,S523=""),"“错误请确认”",IF(VLOOKUP($T523,#REF!,2,0)=0,S523,VLOOKUP($T523,#REF!,2,0)))</f>
        <v>#REF!</v>
      </c>
      <c r="AF523" s="13" t="s">
        <v>2458</v>
      </c>
      <c r="AG523" s="13" t="e">
        <f>IF(VLOOKUP(T523,#REF!,29,0)=0,VLOOKUP(T523,#REF!,23,0)&amp;RIGHT(S523,2),VLOOKUP(T523,#REF!,23,0)&amp;VLOOKUP(T523,#REF!,29,0))</f>
        <v>#REF!</v>
      </c>
      <c r="AH523" s="13" t="s">
        <v>1561</v>
      </c>
      <c r="AI523" s="13" t="e">
        <f t="shared" si="107"/>
        <v>#REF!</v>
      </c>
    </row>
    <row r="524" ht="15" customHeight="1" spans="1:35">
      <c r="A524" s="21">
        <f t="shared" si="99"/>
        <v>523</v>
      </c>
      <c r="B524" s="22" t="s">
        <v>2459</v>
      </c>
      <c r="C524" s="22" t="s">
        <v>45</v>
      </c>
      <c r="D524" s="22" t="s">
        <v>36</v>
      </c>
      <c r="E524" s="22" t="s">
        <v>2460</v>
      </c>
      <c r="F524" s="22" t="s">
        <v>2459</v>
      </c>
      <c r="G524" s="22" t="s">
        <v>2459</v>
      </c>
      <c r="H524" s="22" t="s">
        <v>2459</v>
      </c>
      <c r="I524" s="22" t="s">
        <v>2459</v>
      </c>
      <c r="J524" s="22" t="s">
        <v>2459</v>
      </c>
      <c r="K524" s="22" t="s">
        <v>1561</v>
      </c>
      <c r="L524" s="22" t="s">
        <v>2461</v>
      </c>
      <c r="M524" s="22" t="s">
        <v>2461</v>
      </c>
      <c r="N524" s="22" t="e">
        <f>INDEX(#REF!,MATCH($K524,#REF!,0))</f>
        <v>#REF!</v>
      </c>
      <c r="O524" s="21"/>
      <c r="P524" s="25" t="str">
        <f t="shared" si="100"/>
        <v/>
      </c>
      <c r="Q524" s="21"/>
      <c r="R524" s="21"/>
      <c r="S524" s="21"/>
      <c r="T524" s="32" t="str">
        <f t="shared" si="101"/>
        <v>小学数学</v>
      </c>
      <c r="U524" s="32" t="str">
        <f>IFERROR(VLOOKUP(复审!T524,#REF!,2,FALSE),"无此科目")</f>
        <v>无此科目</v>
      </c>
      <c r="V524" s="21" t="str">
        <f t="shared" si="102"/>
        <v/>
      </c>
      <c r="W524" s="21">
        <f t="shared" si="96"/>
        <v>0</v>
      </c>
      <c r="X524" s="21">
        <f t="shared" si="97"/>
        <v>1</v>
      </c>
      <c r="Y524" s="21" t="str">
        <f t="shared" si="103"/>
        <v/>
      </c>
      <c r="Z52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24" s="13" t="str">
        <f t="shared" si="98"/>
        <v/>
      </c>
      <c r="AB524" s="13" t="str">
        <f t="shared" si="104"/>
        <v>N</v>
      </c>
      <c r="AC524" s="13">
        <f t="shared" si="105"/>
        <v>303</v>
      </c>
      <c r="AD524" s="13" t="str">
        <f t="shared" si="106"/>
        <v/>
      </c>
      <c r="AE524" s="13" t="e">
        <f>IF(AND(VLOOKUP($T524,#REF!,2,0)=0,S524=""),"“错误请确认”",IF(VLOOKUP($T524,#REF!,2,0)=0,S524,VLOOKUP($T524,#REF!,2,0)))</f>
        <v>#REF!</v>
      </c>
      <c r="AF524" s="13" t="s">
        <v>2462</v>
      </c>
      <c r="AG524" s="13" t="e">
        <f>IF(VLOOKUP(T524,#REF!,29,0)=0,VLOOKUP(T524,#REF!,23,0)&amp;RIGHT(S524,2),VLOOKUP(T524,#REF!,23,0)&amp;VLOOKUP(T524,#REF!,29,0))</f>
        <v>#REF!</v>
      </c>
      <c r="AH524" s="13" t="s">
        <v>50</v>
      </c>
      <c r="AI524" s="13" t="e">
        <f t="shared" si="107"/>
        <v>#REF!</v>
      </c>
    </row>
    <row r="525" ht="15" customHeight="1" spans="1:35">
      <c r="A525" s="21">
        <f t="shared" si="99"/>
        <v>524</v>
      </c>
      <c r="B525" s="22" t="s">
        <v>2463</v>
      </c>
      <c r="C525" s="22" t="s">
        <v>45</v>
      </c>
      <c r="D525" s="22" t="s">
        <v>36</v>
      </c>
      <c r="E525" s="22" t="s">
        <v>2464</v>
      </c>
      <c r="F525" s="22" t="s">
        <v>2463</v>
      </c>
      <c r="G525" s="22" t="s">
        <v>2463</v>
      </c>
      <c r="H525" s="22" t="s">
        <v>2463</v>
      </c>
      <c r="I525" s="22" t="s">
        <v>2463</v>
      </c>
      <c r="J525" s="22" t="s">
        <v>2463</v>
      </c>
      <c r="K525" s="22" t="s">
        <v>1561</v>
      </c>
      <c r="L525" s="22" t="s">
        <v>2465</v>
      </c>
      <c r="M525" s="22" t="s">
        <v>2466</v>
      </c>
      <c r="N525" s="22" t="e">
        <f>INDEX(#REF!,MATCH($K525,#REF!,0))</f>
        <v>#REF!</v>
      </c>
      <c r="O525" s="21"/>
      <c r="P525" s="25" t="str">
        <f t="shared" si="100"/>
        <v/>
      </c>
      <c r="Q525" s="21"/>
      <c r="R525" s="21"/>
      <c r="S525" s="21"/>
      <c r="T525" s="32" t="str">
        <f t="shared" si="101"/>
        <v>小学数学</v>
      </c>
      <c r="U525" s="32" t="str">
        <f>IFERROR(VLOOKUP(复审!T525,#REF!,2,FALSE),"无此科目")</f>
        <v>无此科目</v>
      </c>
      <c r="V525" s="21" t="str">
        <f t="shared" si="102"/>
        <v/>
      </c>
      <c r="W525" s="21">
        <f t="shared" si="96"/>
        <v>0</v>
      </c>
      <c r="X525" s="21">
        <f t="shared" si="97"/>
        <v>1</v>
      </c>
      <c r="Y525" s="21" t="str">
        <f t="shared" si="103"/>
        <v/>
      </c>
      <c r="Z52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25" s="13" t="str">
        <f t="shared" si="98"/>
        <v/>
      </c>
      <c r="AB525" s="13" t="str">
        <f t="shared" si="104"/>
        <v>N</v>
      </c>
      <c r="AC525" s="13">
        <f t="shared" si="105"/>
        <v>304</v>
      </c>
      <c r="AD525" s="13" t="str">
        <f t="shared" si="106"/>
        <v/>
      </c>
      <c r="AE525" s="13" t="e">
        <f>IF(AND(VLOOKUP($T525,#REF!,2,0)=0,S525=""),"“错误请确认”",IF(VLOOKUP($T525,#REF!,2,0)=0,S525,VLOOKUP($T525,#REF!,2,0)))</f>
        <v>#REF!</v>
      </c>
      <c r="AF525" s="13" t="s">
        <v>2467</v>
      </c>
      <c r="AG525" s="13" t="e">
        <f>IF(VLOOKUP(T525,#REF!,29,0)=0,VLOOKUP(T525,#REF!,23,0)&amp;RIGHT(S525,2),VLOOKUP(T525,#REF!,23,0)&amp;VLOOKUP(T525,#REF!,29,0))</f>
        <v>#REF!</v>
      </c>
      <c r="AH525" s="13" t="s">
        <v>50</v>
      </c>
      <c r="AI525" s="13" t="e">
        <f t="shared" si="107"/>
        <v>#REF!</v>
      </c>
    </row>
    <row r="526" ht="15" customHeight="1" spans="1:35">
      <c r="A526" s="21">
        <f t="shared" si="99"/>
        <v>525</v>
      </c>
      <c r="B526" s="22" t="s">
        <v>2468</v>
      </c>
      <c r="C526" s="22" t="s">
        <v>45</v>
      </c>
      <c r="D526" s="22" t="s">
        <v>36</v>
      </c>
      <c r="E526" s="22" t="s">
        <v>2469</v>
      </c>
      <c r="F526" s="22" t="s">
        <v>2468</v>
      </c>
      <c r="G526" s="22" t="s">
        <v>2468</v>
      </c>
      <c r="H526" s="22" t="s">
        <v>2468</v>
      </c>
      <c r="I526" s="22" t="s">
        <v>2468</v>
      </c>
      <c r="J526" s="22" t="s">
        <v>2468</v>
      </c>
      <c r="K526" s="22" t="s">
        <v>1561</v>
      </c>
      <c r="L526" s="22" t="s">
        <v>2470</v>
      </c>
      <c r="M526" s="22" t="s">
        <v>2471</v>
      </c>
      <c r="N526" s="22" t="e">
        <f>INDEX(#REF!,MATCH($K526,#REF!,0))</f>
        <v>#REF!</v>
      </c>
      <c r="O526" s="21"/>
      <c r="P526" s="25" t="str">
        <f t="shared" si="100"/>
        <v>小学数学第2考场</v>
      </c>
      <c r="Q526" s="21"/>
      <c r="R526" s="21">
        <v>32</v>
      </c>
      <c r="S526" s="21" t="s">
        <v>210</v>
      </c>
      <c r="T526" s="32" t="str">
        <f t="shared" si="101"/>
        <v>小学数学</v>
      </c>
      <c r="U526" s="32" t="str">
        <f>IFERROR(VLOOKUP(复审!T526,#REF!,2,FALSE),"无此科目")</f>
        <v>无此科目</v>
      </c>
      <c r="V526" s="21" t="str">
        <f t="shared" si="102"/>
        <v>无此科目032</v>
      </c>
      <c r="W526" s="21">
        <f t="shared" si="96"/>
        <v>32</v>
      </c>
      <c r="X526" s="21">
        <f t="shared" si="97"/>
        <v>1</v>
      </c>
      <c r="Y526" s="21">
        <f t="shared" si="103"/>
        <v>1</v>
      </c>
      <c r="Z52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26" s="13" t="str">
        <f t="shared" si="98"/>
        <v/>
      </c>
      <c r="AB526" s="13" t="str">
        <f t="shared" si="104"/>
        <v>Y</v>
      </c>
      <c r="AC526" s="13" t="str">
        <f t="shared" si="105"/>
        <v/>
      </c>
      <c r="AD526" s="13">
        <f t="shared" si="106"/>
        <v>1</v>
      </c>
      <c r="AE526" s="13" t="e">
        <f>IF(AND(VLOOKUP($T526,#REF!,2,0)=0,S526=""),"“错误请确认”",IF(VLOOKUP($T526,#REF!,2,0)=0,S526,VLOOKUP($T526,#REF!,2,0)))</f>
        <v>#REF!</v>
      </c>
      <c r="AF526" s="13" t="s">
        <v>2472</v>
      </c>
      <c r="AG526" s="13" t="e">
        <f>IF(VLOOKUP(T526,#REF!,29,0)=0,VLOOKUP(T526,#REF!,23,0)&amp;RIGHT(S526,2),VLOOKUP(T526,#REF!,23,0)&amp;VLOOKUP(T526,#REF!,29,0))</f>
        <v>#REF!</v>
      </c>
      <c r="AH526" s="13" t="s">
        <v>1561</v>
      </c>
      <c r="AI526" s="13" t="e">
        <f t="shared" si="107"/>
        <v>#REF!</v>
      </c>
    </row>
    <row r="527" ht="15" customHeight="1" spans="1:35">
      <c r="A527" s="21">
        <f t="shared" si="99"/>
        <v>526</v>
      </c>
      <c r="B527" s="22" t="s">
        <v>2473</v>
      </c>
      <c r="C527" s="22" t="s">
        <v>45</v>
      </c>
      <c r="D527" s="22" t="s">
        <v>36</v>
      </c>
      <c r="E527" s="22" t="s">
        <v>2474</v>
      </c>
      <c r="F527" s="22" t="s">
        <v>2473</v>
      </c>
      <c r="G527" s="22" t="s">
        <v>2473</v>
      </c>
      <c r="H527" s="22" t="s">
        <v>2473</v>
      </c>
      <c r="I527" s="22" t="s">
        <v>2473</v>
      </c>
      <c r="J527" s="22" t="s">
        <v>2473</v>
      </c>
      <c r="K527" s="22" t="s">
        <v>1561</v>
      </c>
      <c r="L527" s="22" t="s">
        <v>2475</v>
      </c>
      <c r="M527" s="22" t="s">
        <v>91</v>
      </c>
      <c r="N527" s="22" t="e">
        <f>INDEX(#REF!,MATCH($K527,#REF!,0))</f>
        <v>#REF!</v>
      </c>
      <c r="O527" s="21"/>
      <c r="P527" s="25" t="str">
        <f t="shared" si="100"/>
        <v>小学数学第13考场</v>
      </c>
      <c r="Q527" s="21"/>
      <c r="R527" s="21">
        <v>374</v>
      </c>
      <c r="S527" s="21" t="s">
        <v>150</v>
      </c>
      <c r="T527" s="32" t="str">
        <f t="shared" si="101"/>
        <v>小学数学</v>
      </c>
      <c r="U527" s="32" t="str">
        <f>IFERROR(VLOOKUP(复审!T527,#REF!,2,FALSE),"无此科目")</f>
        <v>无此科目</v>
      </c>
      <c r="V527" s="21" t="str">
        <f t="shared" si="102"/>
        <v>无此科目374</v>
      </c>
      <c r="W527" s="21">
        <f t="shared" si="96"/>
        <v>374</v>
      </c>
      <c r="X527" s="21">
        <f t="shared" si="97"/>
        <v>1</v>
      </c>
      <c r="Y527" s="21">
        <f t="shared" si="103"/>
        <v>1</v>
      </c>
      <c r="Z52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27" s="13" t="str">
        <f t="shared" si="98"/>
        <v/>
      </c>
      <c r="AB527" s="13" t="str">
        <f t="shared" si="104"/>
        <v>Y</v>
      </c>
      <c r="AC527" s="13" t="str">
        <f t="shared" si="105"/>
        <v/>
      </c>
      <c r="AD527" s="13">
        <f t="shared" si="106"/>
        <v>1</v>
      </c>
      <c r="AE527" s="13" t="e">
        <f>IF(AND(VLOOKUP($T527,#REF!,2,0)=0,S527=""),"“错误请确认”",IF(VLOOKUP($T527,#REF!,2,0)=0,S527,VLOOKUP($T527,#REF!,2,0)))</f>
        <v>#REF!</v>
      </c>
      <c r="AF527" s="13" t="s">
        <v>2476</v>
      </c>
      <c r="AG527" s="13" t="e">
        <f>IF(VLOOKUP(T527,#REF!,29,0)=0,VLOOKUP(T527,#REF!,23,0)&amp;RIGHT(S527,2),VLOOKUP(T527,#REF!,23,0)&amp;VLOOKUP(T527,#REF!,29,0))</f>
        <v>#REF!</v>
      </c>
      <c r="AH527" s="13" t="s">
        <v>1561</v>
      </c>
      <c r="AI527" s="13" t="e">
        <f t="shared" si="107"/>
        <v>#REF!</v>
      </c>
    </row>
    <row r="528" ht="15" customHeight="1" spans="1:35">
      <c r="A528" s="21">
        <f t="shared" si="99"/>
        <v>527</v>
      </c>
      <c r="B528" s="22" t="s">
        <v>2477</v>
      </c>
      <c r="C528" s="22" t="s">
        <v>35</v>
      </c>
      <c r="D528" s="22" t="s">
        <v>36</v>
      </c>
      <c r="E528" s="22" t="s">
        <v>2478</v>
      </c>
      <c r="F528" s="22" t="s">
        <v>2477</v>
      </c>
      <c r="G528" s="22" t="s">
        <v>2477</v>
      </c>
      <c r="H528" s="22" t="s">
        <v>2477</v>
      </c>
      <c r="I528" s="22" t="s">
        <v>2477</v>
      </c>
      <c r="J528" s="22" t="s">
        <v>2477</v>
      </c>
      <c r="K528" s="22" t="s">
        <v>1561</v>
      </c>
      <c r="L528" s="22" t="s">
        <v>2479</v>
      </c>
      <c r="M528" s="22" t="s">
        <v>2480</v>
      </c>
      <c r="N528" s="22" t="e">
        <f>INDEX(#REF!,MATCH($K528,#REF!,0))</f>
        <v>#REF!</v>
      </c>
      <c r="O528" s="21"/>
      <c r="P528" s="25" t="str">
        <f t="shared" si="100"/>
        <v/>
      </c>
      <c r="Q528" s="21"/>
      <c r="R528" s="21"/>
      <c r="S528" s="21"/>
      <c r="T528" s="32" t="str">
        <f t="shared" si="101"/>
        <v>小学数学</v>
      </c>
      <c r="U528" s="32" t="str">
        <f>IFERROR(VLOOKUP(复审!T528,#REF!,2,FALSE),"无此科目")</f>
        <v>无此科目</v>
      </c>
      <c r="V528" s="21" t="str">
        <f t="shared" si="102"/>
        <v/>
      </c>
      <c r="W528" s="21">
        <f t="shared" si="96"/>
        <v>0</v>
      </c>
      <c r="X528" s="21">
        <f t="shared" si="97"/>
        <v>1</v>
      </c>
      <c r="Y528" s="21" t="str">
        <f t="shared" si="103"/>
        <v/>
      </c>
      <c r="Z52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28" s="13" t="str">
        <f t="shared" si="98"/>
        <v/>
      </c>
      <c r="AB528" s="13" t="str">
        <f t="shared" si="104"/>
        <v>N</v>
      </c>
      <c r="AC528" s="13">
        <f t="shared" si="105"/>
        <v>305</v>
      </c>
      <c r="AD528" s="13" t="str">
        <f t="shared" si="106"/>
        <v/>
      </c>
      <c r="AE528" s="13" t="e">
        <f>IF(AND(VLOOKUP($T528,#REF!,2,0)=0,S528=""),"“错误请确认”",IF(VLOOKUP($T528,#REF!,2,0)=0,S528,VLOOKUP($T528,#REF!,2,0)))</f>
        <v>#REF!</v>
      </c>
      <c r="AF528" s="13" t="s">
        <v>2481</v>
      </c>
      <c r="AG528" s="13" t="e">
        <f>IF(VLOOKUP(T528,#REF!,29,0)=0,VLOOKUP(T528,#REF!,23,0)&amp;RIGHT(S528,2),VLOOKUP(T528,#REF!,23,0)&amp;VLOOKUP(T528,#REF!,29,0))</f>
        <v>#REF!</v>
      </c>
      <c r="AH528" s="13" t="s">
        <v>50</v>
      </c>
      <c r="AI528" s="13" t="e">
        <f t="shared" si="107"/>
        <v>#REF!</v>
      </c>
    </row>
    <row r="529" ht="15" customHeight="1" spans="1:35">
      <c r="A529" s="21">
        <f t="shared" si="99"/>
        <v>528</v>
      </c>
      <c r="B529" s="22" t="s">
        <v>2482</v>
      </c>
      <c r="C529" s="22" t="s">
        <v>35</v>
      </c>
      <c r="D529" s="22" t="s">
        <v>36</v>
      </c>
      <c r="E529" s="22" t="s">
        <v>2483</v>
      </c>
      <c r="F529" s="22" t="s">
        <v>2482</v>
      </c>
      <c r="G529" s="22" t="s">
        <v>2482</v>
      </c>
      <c r="H529" s="22" t="s">
        <v>2482</v>
      </c>
      <c r="I529" s="22" t="s">
        <v>2482</v>
      </c>
      <c r="J529" s="22" t="s">
        <v>2482</v>
      </c>
      <c r="K529" s="22" t="s">
        <v>1561</v>
      </c>
      <c r="L529" s="22" t="s">
        <v>2480</v>
      </c>
      <c r="M529" s="22" t="s">
        <v>2484</v>
      </c>
      <c r="N529" s="22" t="e">
        <f>INDEX(#REF!,MATCH($K529,#REF!,0))</f>
        <v>#REF!</v>
      </c>
      <c r="O529" s="21"/>
      <c r="P529" s="25" t="str">
        <f t="shared" si="100"/>
        <v>小学数学第4考场</v>
      </c>
      <c r="Q529" s="21"/>
      <c r="R529" s="21">
        <v>120</v>
      </c>
      <c r="S529" s="21" t="s">
        <v>126</v>
      </c>
      <c r="T529" s="32" t="str">
        <f t="shared" si="101"/>
        <v>小学数学</v>
      </c>
      <c r="U529" s="32" t="str">
        <f>IFERROR(VLOOKUP(复审!T529,#REF!,2,FALSE),"无此科目")</f>
        <v>无此科目</v>
      </c>
      <c r="V529" s="21" t="str">
        <f t="shared" si="102"/>
        <v>无此科目120</v>
      </c>
      <c r="W529" s="21">
        <f t="shared" si="96"/>
        <v>120</v>
      </c>
      <c r="X529" s="21">
        <f t="shared" si="97"/>
        <v>1</v>
      </c>
      <c r="Y529" s="21">
        <f t="shared" si="103"/>
        <v>1</v>
      </c>
      <c r="Z52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29" s="13" t="str">
        <f t="shared" si="98"/>
        <v/>
      </c>
      <c r="AB529" s="13" t="str">
        <f t="shared" si="104"/>
        <v>Y</v>
      </c>
      <c r="AC529" s="13" t="str">
        <f t="shared" si="105"/>
        <v/>
      </c>
      <c r="AD529" s="13">
        <f t="shared" si="106"/>
        <v>1</v>
      </c>
      <c r="AE529" s="13" t="e">
        <f>IF(AND(VLOOKUP($T529,#REF!,2,0)=0,S529=""),"“错误请确认”",IF(VLOOKUP($T529,#REF!,2,0)=0,S529,VLOOKUP($T529,#REF!,2,0)))</f>
        <v>#REF!</v>
      </c>
      <c r="AF529" s="13" t="s">
        <v>2485</v>
      </c>
      <c r="AG529" s="13" t="e">
        <f>IF(VLOOKUP(T529,#REF!,29,0)=0,VLOOKUP(T529,#REF!,23,0)&amp;RIGHT(S529,2),VLOOKUP(T529,#REF!,23,0)&amp;VLOOKUP(T529,#REF!,29,0))</f>
        <v>#REF!</v>
      </c>
      <c r="AH529" s="13" t="s">
        <v>1647</v>
      </c>
      <c r="AI529" s="13" t="e">
        <f t="shared" si="107"/>
        <v>#REF!</v>
      </c>
    </row>
    <row r="530" ht="15" customHeight="1" spans="1:35">
      <c r="A530" s="21">
        <f t="shared" si="99"/>
        <v>529</v>
      </c>
      <c r="B530" s="22" t="s">
        <v>2486</v>
      </c>
      <c r="C530" s="22" t="s">
        <v>45</v>
      </c>
      <c r="D530" s="22" t="s">
        <v>36</v>
      </c>
      <c r="E530" s="22" t="s">
        <v>2487</v>
      </c>
      <c r="F530" s="22" t="s">
        <v>2486</v>
      </c>
      <c r="G530" s="22" t="s">
        <v>2486</v>
      </c>
      <c r="H530" s="22" t="s">
        <v>2486</v>
      </c>
      <c r="I530" s="22" t="s">
        <v>2486</v>
      </c>
      <c r="J530" s="22" t="s">
        <v>2486</v>
      </c>
      <c r="K530" s="22" t="s">
        <v>1561</v>
      </c>
      <c r="L530" s="22" t="s">
        <v>2488</v>
      </c>
      <c r="M530" s="22" t="s">
        <v>2489</v>
      </c>
      <c r="N530" s="22" t="e">
        <f>INDEX(#REF!,MATCH($K530,#REF!,0))</f>
        <v>#REF!</v>
      </c>
      <c r="O530" s="21"/>
      <c r="P530" s="25" t="str">
        <f t="shared" si="100"/>
        <v>小学数学第7考场</v>
      </c>
      <c r="Q530" s="21"/>
      <c r="R530" s="21">
        <v>190</v>
      </c>
      <c r="S530" s="21" t="s">
        <v>1569</v>
      </c>
      <c r="T530" s="32" t="str">
        <f t="shared" si="101"/>
        <v>小学数学</v>
      </c>
      <c r="U530" s="32" t="str">
        <f>IFERROR(VLOOKUP(复审!T530,#REF!,2,FALSE),"无此科目")</f>
        <v>无此科目</v>
      </c>
      <c r="V530" s="21" t="str">
        <f t="shared" si="102"/>
        <v>无此科目190</v>
      </c>
      <c r="W530" s="21">
        <f t="shared" si="96"/>
        <v>190</v>
      </c>
      <c r="X530" s="21">
        <f t="shared" si="97"/>
        <v>1</v>
      </c>
      <c r="Y530" s="21">
        <f t="shared" si="103"/>
        <v>1</v>
      </c>
      <c r="Z53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30" s="13" t="str">
        <f t="shared" si="98"/>
        <v/>
      </c>
      <c r="AB530" s="13" t="str">
        <f t="shared" si="104"/>
        <v>Y</v>
      </c>
      <c r="AC530" s="13" t="str">
        <f t="shared" si="105"/>
        <v/>
      </c>
      <c r="AD530" s="13">
        <f t="shared" si="106"/>
        <v>1</v>
      </c>
      <c r="AE530" s="13" t="e">
        <f>IF(AND(VLOOKUP($T530,#REF!,2,0)=0,S530=""),"“错误请确认”",IF(VLOOKUP($T530,#REF!,2,0)=0,S530,VLOOKUP($T530,#REF!,2,0)))</f>
        <v>#REF!</v>
      </c>
      <c r="AF530" s="13" t="s">
        <v>2490</v>
      </c>
      <c r="AG530" s="13" t="e">
        <f>IF(VLOOKUP(T530,#REF!,29,0)=0,VLOOKUP(T530,#REF!,23,0)&amp;RIGHT(S530,2),VLOOKUP(T530,#REF!,23,0)&amp;VLOOKUP(T530,#REF!,29,0))</f>
        <v>#REF!</v>
      </c>
      <c r="AH530" s="13" t="s">
        <v>1647</v>
      </c>
      <c r="AI530" s="13" t="e">
        <f t="shared" si="107"/>
        <v>#REF!</v>
      </c>
    </row>
    <row r="531" ht="15" customHeight="1" spans="1:35">
      <c r="A531" s="21">
        <f t="shared" si="99"/>
        <v>530</v>
      </c>
      <c r="B531" s="22" t="s">
        <v>2491</v>
      </c>
      <c r="C531" s="22" t="s">
        <v>35</v>
      </c>
      <c r="D531" s="22" t="s">
        <v>36</v>
      </c>
      <c r="E531" s="22" t="s">
        <v>2492</v>
      </c>
      <c r="F531" s="22" t="s">
        <v>2491</v>
      </c>
      <c r="G531" s="22" t="s">
        <v>2491</v>
      </c>
      <c r="H531" s="22" t="s">
        <v>2491</v>
      </c>
      <c r="I531" s="22" t="s">
        <v>2491</v>
      </c>
      <c r="J531" s="22" t="s">
        <v>2491</v>
      </c>
      <c r="K531" s="22" t="s">
        <v>1561</v>
      </c>
      <c r="L531" s="22" t="s">
        <v>2493</v>
      </c>
      <c r="M531" s="22" t="s">
        <v>2493</v>
      </c>
      <c r="N531" s="22" t="e">
        <f>INDEX(#REF!,MATCH($K531,#REF!,0))</f>
        <v>#REF!</v>
      </c>
      <c r="O531" s="21"/>
      <c r="P531" s="25" t="str">
        <f t="shared" si="100"/>
        <v/>
      </c>
      <c r="Q531" s="21"/>
      <c r="R531" s="21"/>
      <c r="S531" s="21"/>
      <c r="T531" s="32" t="str">
        <f t="shared" si="101"/>
        <v>小学数学</v>
      </c>
      <c r="U531" s="32" t="str">
        <f>IFERROR(VLOOKUP(复审!T531,#REF!,2,FALSE),"无此科目")</f>
        <v>无此科目</v>
      </c>
      <c r="V531" s="21" t="str">
        <f t="shared" si="102"/>
        <v/>
      </c>
      <c r="W531" s="21">
        <f t="shared" si="96"/>
        <v>0</v>
      </c>
      <c r="X531" s="21">
        <f t="shared" si="97"/>
        <v>1</v>
      </c>
      <c r="Y531" s="21" t="str">
        <f t="shared" si="103"/>
        <v/>
      </c>
      <c r="Z53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31" s="13" t="str">
        <f t="shared" si="98"/>
        <v/>
      </c>
      <c r="AB531" s="13" t="str">
        <f t="shared" si="104"/>
        <v>N</v>
      </c>
      <c r="AC531" s="13">
        <f t="shared" si="105"/>
        <v>306</v>
      </c>
      <c r="AD531" s="13" t="str">
        <f t="shared" si="106"/>
        <v/>
      </c>
      <c r="AE531" s="13" t="e">
        <f>IF(AND(VLOOKUP($T531,#REF!,2,0)=0,S531=""),"“错误请确认”",IF(VLOOKUP($T531,#REF!,2,0)=0,S531,VLOOKUP($T531,#REF!,2,0)))</f>
        <v>#REF!</v>
      </c>
      <c r="AF531" s="13" t="s">
        <v>2494</v>
      </c>
      <c r="AG531" s="13" t="e">
        <f>IF(VLOOKUP(T531,#REF!,29,0)=0,VLOOKUP(T531,#REF!,23,0)&amp;RIGHT(S531,2),VLOOKUP(T531,#REF!,23,0)&amp;VLOOKUP(T531,#REF!,29,0))</f>
        <v>#REF!</v>
      </c>
      <c r="AH531" s="13" t="s">
        <v>50</v>
      </c>
      <c r="AI531" s="13" t="e">
        <f t="shared" si="107"/>
        <v>#REF!</v>
      </c>
    </row>
    <row r="532" ht="15" customHeight="1" spans="1:35">
      <c r="A532" s="21">
        <f t="shared" si="99"/>
        <v>531</v>
      </c>
      <c r="B532" s="22" t="s">
        <v>2495</v>
      </c>
      <c r="C532" s="22" t="s">
        <v>45</v>
      </c>
      <c r="D532" s="22" t="s">
        <v>36</v>
      </c>
      <c r="E532" s="22" t="s">
        <v>2496</v>
      </c>
      <c r="F532" s="22" t="s">
        <v>2495</v>
      </c>
      <c r="G532" s="22" t="s">
        <v>2495</v>
      </c>
      <c r="H532" s="22" t="s">
        <v>2495</v>
      </c>
      <c r="I532" s="22" t="s">
        <v>2495</v>
      </c>
      <c r="J532" s="22" t="s">
        <v>2495</v>
      </c>
      <c r="K532" s="22" t="s">
        <v>1561</v>
      </c>
      <c r="L532" s="22" t="s">
        <v>2497</v>
      </c>
      <c r="M532" s="22" t="s">
        <v>2498</v>
      </c>
      <c r="N532" s="22" t="e">
        <f>INDEX(#REF!,MATCH($K532,#REF!,0))</f>
        <v>#REF!</v>
      </c>
      <c r="O532" s="21"/>
      <c r="P532" s="25" t="str">
        <f t="shared" si="100"/>
        <v>小学数学第7考场</v>
      </c>
      <c r="Q532" s="21"/>
      <c r="R532" s="21">
        <v>197</v>
      </c>
      <c r="S532" s="21" t="s">
        <v>200</v>
      </c>
      <c r="T532" s="32" t="str">
        <f t="shared" si="101"/>
        <v>小学数学</v>
      </c>
      <c r="U532" s="32" t="str">
        <f>IFERROR(VLOOKUP(复审!T532,#REF!,2,FALSE),"无此科目")</f>
        <v>无此科目</v>
      </c>
      <c r="V532" s="21" t="str">
        <f t="shared" si="102"/>
        <v>无此科目197</v>
      </c>
      <c r="W532" s="21">
        <f t="shared" si="96"/>
        <v>197</v>
      </c>
      <c r="X532" s="21">
        <f t="shared" si="97"/>
        <v>1</v>
      </c>
      <c r="Y532" s="21">
        <f t="shared" si="103"/>
        <v>1</v>
      </c>
      <c r="Z53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32" s="13" t="str">
        <f t="shared" si="98"/>
        <v/>
      </c>
      <c r="AB532" s="13" t="str">
        <f t="shared" si="104"/>
        <v>Y</v>
      </c>
      <c r="AC532" s="13" t="str">
        <f t="shared" si="105"/>
        <v/>
      </c>
      <c r="AD532" s="13">
        <f t="shared" si="106"/>
        <v>1</v>
      </c>
      <c r="AE532" s="13" t="e">
        <f>IF(AND(VLOOKUP($T532,#REF!,2,0)=0,S532=""),"“错误请确认”",IF(VLOOKUP($T532,#REF!,2,0)=0,S532,VLOOKUP($T532,#REF!,2,0)))</f>
        <v>#REF!</v>
      </c>
      <c r="AF532" s="13" t="s">
        <v>2499</v>
      </c>
      <c r="AG532" s="13" t="e">
        <f>IF(VLOOKUP(T532,#REF!,29,0)=0,VLOOKUP(T532,#REF!,23,0)&amp;RIGHT(S532,2),VLOOKUP(T532,#REF!,23,0)&amp;VLOOKUP(T532,#REF!,29,0))</f>
        <v>#REF!</v>
      </c>
      <c r="AH532" s="13" t="s">
        <v>1561</v>
      </c>
      <c r="AI532" s="13" t="e">
        <f t="shared" si="107"/>
        <v>#REF!</v>
      </c>
    </row>
    <row r="533" ht="15" customHeight="1" spans="1:35">
      <c r="A533" s="21">
        <f t="shared" si="99"/>
        <v>532</v>
      </c>
      <c r="B533" s="22" t="s">
        <v>2500</v>
      </c>
      <c r="C533" s="22" t="s">
        <v>35</v>
      </c>
      <c r="D533" s="22" t="s">
        <v>36</v>
      </c>
      <c r="E533" s="22" t="s">
        <v>2501</v>
      </c>
      <c r="F533" s="22" t="s">
        <v>2500</v>
      </c>
      <c r="G533" s="22" t="s">
        <v>2500</v>
      </c>
      <c r="H533" s="22" t="s">
        <v>2500</v>
      </c>
      <c r="I533" s="22" t="s">
        <v>2500</v>
      </c>
      <c r="J533" s="22" t="s">
        <v>2500</v>
      </c>
      <c r="K533" s="22" t="s">
        <v>1561</v>
      </c>
      <c r="L533" s="22" t="s">
        <v>2502</v>
      </c>
      <c r="M533" s="22" t="s">
        <v>2503</v>
      </c>
      <c r="N533" s="22" t="e">
        <f>INDEX(#REF!,MATCH($K533,#REF!,0))</f>
        <v>#REF!</v>
      </c>
      <c r="O533" s="21"/>
      <c r="P533" s="25" t="str">
        <f t="shared" si="100"/>
        <v>小学数学第13考场</v>
      </c>
      <c r="Q533" s="21"/>
      <c r="R533" s="21">
        <v>377</v>
      </c>
      <c r="S533" s="21" t="s">
        <v>210</v>
      </c>
      <c r="T533" s="32" t="str">
        <f t="shared" si="101"/>
        <v>小学数学</v>
      </c>
      <c r="U533" s="32" t="str">
        <f>IFERROR(VLOOKUP(复审!T533,#REF!,2,FALSE),"无此科目")</f>
        <v>无此科目</v>
      </c>
      <c r="V533" s="21" t="str">
        <f t="shared" si="102"/>
        <v>无此科目377</v>
      </c>
      <c r="W533" s="21">
        <f t="shared" si="96"/>
        <v>377</v>
      </c>
      <c r="X533" s="21">
        <f t="shared" si="97"/>
        <v>1</v>
      </c>
      <c r="Y533" s="21">
        <f t="shared" si="103"/>
        <v>1</v>
      </c>
      <c r="Z53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33" s="13" t="str">
        <f t="shared" si="98"/>
        <v/>
      </c>
      <c r="AB533" s="13" t="str">
        <f t="shared" si="104"/>
        <v>Y</v>
      </c>
      <c r="AC533" s="13" t="str">
        <f t="shared" si="105"/>
        <v/>
      </c>
      <c r="AD533" s="13">
        <f t="shared" si="106"/>
        <v>1</v>
      </c>
      <c r="AE533" s="13" t="e">
        <f>IF(AND(VLOOKUP($T533,#REF!,2,0)=0,S533=""),"“错误请确认”",IF(VLOOKUP($T533,#REF!,2,0)=0,S533,VLOOKUP($T533,#REF!,2,0)))</f>
        <v>#REF!</v>
      </c>
      <c r="AF533" s="13" t="s">
        <v>2504</v>
      </c>
      <c r="AG533" s="13" t="e">
        <f>IF(VLOOKUP(T533,#REF!,29,0)=0,VLOOKUP(T533,#REF!,23,0)&amp;RIGHT(S533,2),VLOOKUP(T533,#REF!,23,0)&amp;VLOOKUP(T533,#REF!,29,0))</f>
        <v>#REF!</v>
      </c>
      <c r="AH533" s="13" t="s">
        <v>61</v>
      </c>
      <c r="AI533" s="13" t="e">
        <f t="shared" si="107"/>
        <v>#REF!</v>
      </c>
    </row>
    <row r="534" ht="15" customHeight="1" spans="1:35">
      <c r="A534" s="21">
        <f t="shared" si="99"/>
        <v>533</v>
      </c>
      <c r="B534" s="22" t="s">
        <v>2505</v>
      </c>
      <c r="C534" s="22" t="s">
        <v>45</v>
      </c>
      <c r="D534" s="22" t="s">
        <v>36</v>
      </c>
      <c r="E534" s="22" t="s">
        <v>2506</v>
      </c>
      <c r="F534" s="22" t="s">
        <v>2505</v>
      </c>
      <c r="G534" s="22" t="s">
        <v>2505</v>
      </c>
      <c r="H534" s="22" t="s">
        <v>2505</v>
      </c>
      <c r="I534" s="22" t="s">
        <v>2505</v>
      </c>
      <c r="J534" s="22" t="s">
        <v>2505</v>
      </c>
      <c r="K534" s="22" t="s">
        <v>1561</v>
      </c>
      <c r="L534" s="22" t="s">
        <v>2507</v>
      </c>
      <c r="M534" s="22" t="s">
        <v>2497</v>
      </c>
      <c r="N534" s="22" t="e">
        <f>INDEX(#REF!,MATCH($K534,#REF!,0))</f>
        <v>#REF!</v>
      </c>
      <c r="O534" s="21"/>
      <c r="P534" s="25" t="str">
        <f t="shared" si="100"/>
        <v/>
      </c>
      <c r="Q534" s="21"/>
      <c r="R534" s="21"/>
      <c r="S534" s="21"/>
      <c r="T534" s="32" t="str">
        <f t="shared" si="101"/>
        <v>小学数学</v>
      </c>
      <c r="U534" s="32" t="str">
        <f>IFERROR(VLOOKUP(复审!T534,#REF!,2,FALSE),"无此科目")</f>
        <v>无此科目</v>
      </c>
      <c r="V534" s="21" t="str">
        <f t="shared" si="102"/>
        <v/>
      </c>
      <c r="W534" s="21">
        <f t="shared" si="96"/>
        <v>0</v>
      </c>
      <c r="X534" s="21">
        <f t="shared" si="97"/>
        <v>1</v>
      </c>
      <c r="Y534" s="21" t="str">
        <f t="shared" si="103"/>
        <v/>
      </c>
      <c r="Z53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34" s="13" t="str">
        <f t="shared" si="98"/>
        <v/>
      </c>
      <c r="AB534" s="13" t="str">
        <f t="shared" si="104"/>
        <v>N</v>
      </c>
      <c r="AC534" s="13">
        <f t="shared" si="105"/>
        <v>307</v>
      </c>
      <c r="AD534" s="13" t="str">
        <f t="shared" si="106"/>
        <v/>
      </c>
      <c r="AE534" s="13" t="e">
        <f>IF(AND(VLOOKUP($T534,#REF!,2,0)=0,S534=""),"“错误请确认”",IF(VLOOKUP($T534,#REF!,2,0)=0,S534,VLOOKUP($T534,#REF!,2,0)))</f>
        <v>#REF!</v>
      </c>
      <c r="AF534" s="13" t="s">
        <v>2508</v>
      </c>
      <c r="AG534" s="13" t="e">
        <f>IF(VLOOKUP(T534,#REF!,29,0)=0,VLOOKUP(T534,#REF!,23,0)&amp;RIGHT(S534,2),VLOOKUP(T534,#REF!,23,0)&amp;VLOOKUP(T534,#REF!,29,0))</f>
        <v>#REF!</v>
      </c>
      <c r="AH534" s="13" t="s">
        <v>50</v>
      </c>
      <c r="AI534" s="13" t="e">
        <f t="shared" si="107"/>
        <v>#REF!</v>
      </c>
    </row>
    <row r="535" ht="15" customHeight="1" spans="1:35">
      <c r="A535" s="21">
        <f t="shared" si="99"/>
        <v>534</v>
      </c>
      <c r="B535" s="22" t="s">
        <v>2509</v>
      </c>
      <c r="C535" s="22" t="s">
        <v>35</v>
      </c>
      <c r="D535" s="22" t="s">
        <v>36</v>
      </c>
      <c r="E535" s="22" t="s">
        <v>2510</v>
      </c>
      <c r="F535" s="22" t="s">
        <v>2509</v>
      </c>
      <c r="G535" s="22" t="s">
        <v>2509</v>
      </c>
      <c r="H535" s="22" t="s">
        <v>2509</v>
      </c>
      <c r="I535" s="22" t="s">
        <v>2509</v>
      </c>
      <c r="J535" s="22" t="s">
        <v>2509</v>
      </c>
      <c r="K535" s="22" t="s">
        <v>1561</v>
      </c>
      <c r="L535" s="22" t="s">
        <v>2511</v>
      </c>
      <c r="M535" s="22" t="s">
        <v>2512</v>
      </c>
      <c r="N535" s="22" t="e">
        <f>INDEX(#REF!,MATCH($K535,#REF!,0))</f>
        <v>#REF!</v>
      </c>
      <c r="O535" s="21"/>
      <c r="P535" s="25" t="str">
        <f t="shared" si="100"/>
        <v>小学数学第8考场</v>
      </c>
      <c r="Q535" s="21"/>
      <c r="R535" s="21">
        <v>214</v>
      </c>
      <c r="S535" s="21" t="s">
        <v>175</v>
      </c>
      <c r="T535" s="32" t="str">
        <f t="shared" si="101"/>
        <v>小学数学</v>
      </c>
      <c r="U535" s="32" t="str">
        <f>IFERROR(VLOOKUP(复审!T535,#REF!,2,FALSE),"无此科目")</f>
        <v>无此科目</v>
      </c>
      <c r="V535" s="21" t="str">
        <f t="shared" si="102"/>
        <v>无此科目214</v>
      </c>
      <c r="W535" s="21">
        <f t="shared" si="96"/>
        <v>214</v>
      </c>
      <c r="X535" s="21">
        <f t="shared" si="97"/>
        <v>1</v>
      </c>
      <c r="Y535" s="21">
        <f t="shared" si="103"/>
        <v>1</v>
      </c>
      <c r="Z53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35" s="13" t="str">
        <f t="shared" si="98"/>
        <v/>
      </c>
      <c r="AB535" s="13" t="str">
        <f t="shared" si="104"/>
        <v>Y</v>
      </c>
      <c r="AC535" s="13" t="str">
        <f t="shared" si="105"/>
        <v/>
      </c>
      <c r="AD535" s="13">
        <f t="shared" si="106"/>
        <v>1</v>
      </c>
      <c r="AE535" s="13" t="e">
        <f>IF(AND(VLOOKUP($T535,#REF!,2,0)=0,S535=""),"“错误请确认”",IF(VLOOKUP($T535,#REF!,2,0)=0,S535,VLOOKUP($T535,#REF!,2,0)))</f>
        <v>#REF!</v>
      </c>
      <c r="AF535" s="13" t="s">
        <v>2513</v>
      </c>
      <c r="AG535" s="13" t="e">
        <f>IF(VLOOKUP(T535,#REF!,29,0)=0,VLOOKUP(T535,#REF!,23,0)&amp;RIGHT(S535,2),VLOOKUP(T535,#REF!,23,0)&amp;VLOOKUP(T535,#REF!,29,0))</f>
        <v>#REF!</v>
      </c>
      <c r="AH535" s="13" t="s">
        <v>61</v>
      </c>
      <c r="AI535" s="13" t="e">
        <f t="shared" si="107"/>
        <v>#REF!</v>
      </c>
    </row>
    <row r="536" ht="15" customHeight="1" spans="1:35">
      <c r="A536" s="21">
        <f t="shared" si="99"/>
        <v>535</v>
      </c>
      <c r="B536" s="22" t="s">
        <v>2514</v>
      </c>
      <c r="C536" s="22" t="s">
        <v>35</v>
      </c>
      <c r="D536" s="22" t="s">
        <v>36</v>
      </c>
      <c r="E536" s="22" t="s">
        <v>2515</v>
      </c>
      <c r="F536" s="22" t="s">
        <v>2514</v>
      </c>
      <c r="G536" s="22" t="s">
        <v>2514</v>
      </c>
      <c r="H536" s="22" t="s">
        <v>2514</v>
      </c>
      <c r="I536" s="22" t="s">
        <v>2514</v>
      </c>
      <c r="J536" s="22" t="s">
        <v>2514</v>
      </c>
      <c r="K536" s="22" t="s">
        <v>1561</v>
      </c>
      <c r="L536" s="22" t="s">
        <v>2516</v>
      </c>
      <c r="M536" s="22" t="s">
        <v>2517</v>
      </c>
      <c r="N536" s="22" t="e">
        <f>INDEX(#REF!,MATCH($K536,#REF!,0))</f>
        <v>#REF!</v>
      </c>
      <c r="O536" s="21"/>
      <c r="P536" s="25" t="str">
        <f t="shared" si="100"/>
        <v/>
      </c>
      <c r="Q536" s="21"/>
      <c r="R536" s="21"/>
      <c r="S536" s="21"/>
      <c r="T536" s="32" t="str">
        <f t="shared" si="101"/>
        <v>小学数学</v>
      </c>
      <c r="U536" s="32" t="str">
        <f>IFERROR(VLOOKUP(复审!T536,#REF!,2,FALSE),"无此科目")</f>
        <v>无此科目</v>
      </c>
      <c r="V536" s="21" t="str">
        <f t="shared" si="102"/>
        <v/>
      </c>
      <c r="W536" s="21">
        <f t="shared" si="96"/>
        <v>0</v>
      </c>
      <c r="X536" s="21">
        <f t="shared" si="97"/>
        <v>1</v>
      </c>
      <c r="Y536" s="21" t="str">
        <f t="shared" si="103"/>
        <v/>
      </c>
      <c r="Z53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36" s="13" t="str">
        <f t="shared" si="98"/>
        <v/>
      </c>
      <c r="AB536" s="13" t="str">
        <f t="shared" si="104"/>
        <v>N</v>
      </c>
      <c r="AC536" s="13">
        <f t="shared" si="105"/>
        <v>308</v>
      </c>
      <c r="AD536" s="13" t="str">
        <f t="shared" si="106"/>
        <v/>
      </c>
      <c r="AE536" s="13" t="e">
        <f>IF(AND(VLOOKUP($T536,#REF!,2,0)=0,S536=""),"“错误请确认”",IF(VLOOKUP($T536,#REF!,2,0)=0,S536,VLOOKUP($T536,#REF!,2,0)))</f>
        <v>#REF!</v>
      </c>
      <c r="AF536" s="13" t="s">
        <v>2518</v>
      </c>
      <c r="AG536" s="13" t="e">
        <f>IF(VLOOKUP(T536,#REF!,29,0)=0,VLOOKUP(T536,#REF!,23,0)&amp;RIGHT(S536,2),VLOOKUP(T536,#REF!,23,0)&amp;VLOOKUP(T536,#REF!,29,0))</f>
        <v>#REF!</v>
      </c>
      <c r="AH536" s="13" t="s">
        <v>50</v>
      </c>
      <c r="AI536" s="13" t="e">
        <f t="shared" si="107"/>
        <v>#REF!</v>
      </c>
    </row>
    <row r="537" ht="15" customHeight="1" spans="1:35">
      <c r="A537" s="21">
        <f t="shared" si="99"/>
        <v>536</v>
      </c>
      <c r="B537" s="22" t="s">
        <v>2519</v>
      </c>
      <c r="C537" s="22" t="s">
        <v>45</v>
      </c>
      <c r="D537" s="22" t="s">
        <v>36</v>
      </c>
      <c r="E537" s="22" t="s">
        <v>2520</v>
      </c>
      <c r="F537" s="22" t="s">
        <v>2519</v>
      </c>
      <c r="G537" s="22" t="s">
        <v>2519</v>
      </c>
      <c r="H537" s="22" t="s">
        <v>2519</v>
      </c>
      <c r="I537" s="22" t="s">
        <v>2519</v>
      </c>
      <c r="J537" s="22" t="s">
        <v>2519</v>
      </c>
      <c r="K537" s="22" t="s">
        <v>1561</v>
      </c>
      <c r="L537" s="22" t="s">
        <v>2521</v>
      </c>
      <c r="M537" s="22" t="s">
        <v>2522</v>
      </c>
      <c r="N537" s="22" t="e">
        <f>INDEX(#REF!,MATCH($K537,#REF!,0))</f>
        <v>#REF!</v>
      </c>
      <c r="O537" s="21"/>
      <c r="P537" s="25" t="str">
        <f t="shared" si="100"/>
        <v/>
      </c>
      <c r="Q537" s="21"/>
      <c r="R537" s="21"/>
      <c r="S537" s="21"/>
      <c r="T537" s="32" t="str">
        <f t="shared" si="101"/>
        <v>小学数学</v>
      </c>
      <c r="U537" s="32" t="str">
        <f>IFERROR(VLOOKUP(复审!T537,#REF!,2,FALSE),"无此科目")</f>
        <v>无此科目</v>
      </c>
      <c r="V537" s="21" t="str">
        <f t="shared" si="102"/>
        <v/>
      </c>
      <c r="W537" s="21">
        <f t="shared" si="96"/>
        <v>0</v>
      </c>
      <c r="X537" s="21">
        <f t="shared" si="97"/>
        <v>1</v>
      </c>
      <c r="Y537" s="21" t="str">
        <f t="shared" si="103"/>
        <v/>
      </c>
      <c r="Z53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37" s="13" t="str">
        <f t="shared" si="98"/>
        <v/>
      </c>
      <c r="AB537" s="13" t="str">
        <f t="shared" si="104"/>
        <v>N</v>
      </c>
      <c r="AC537" s="13">
        <f t="shared" si="105"/>
        <v>309</v>
      </c>
      <c r="AD537" s="13" t="str">
        <f t="shared" si="106"/>
        <v/>
      </c>
      <c r="AE537" s="13" t="e">
        <f>IF(AND(VLOOKUP($T537,#REF!,2,0)=0,S537=""),"“错误请确认”",IF(VLOOKUP($T537,#REF!,2,0)=0,S537,VLOOKUP($T537,#REF!,2,0)))</f>
        <v>#REF!</v>
      </c>
      <c r="AF537" s="13" t="s">
        <v>2523</v>
      </c>
      <c r="AG537" s="13" t="e">
        <f>IF(VLOOKUP(T537,#REF!,29,0)=0,VLOOKUP(T537,#REF!,23,0)&amp;RIGHT(S537,2),VLOOKUP(T537,#REF!,23,0)&amp;VLOOKUP(T537,#REF!,29,0))</f>
        <v>#REF!</v>
      </c>
      <c r="AH537" s="13" t="s">
        <v>50</v>
      </c>
      <c r="AI537" s="13" t="e">
        <f t="shared" si="107"/>
        <v>#REF!</v>
      </c>
    </row>
    <row r="538" ht="15" customHeight="1" spans="1:35">
      <c r="A538" s="21">
        <f t="shared" si="99"/>
        <v>537</v>
      </c>
      <c r="B538" s="22" t="s">
        <v>2524</v>
      </c>
      <c r="C538" s="22" t="s">
        <v>45</v>
      </c>
      <c r="D538" s="22" t="s">
        <v>36</v>
      </c>
      <c r="E538" s="22" t="s">
        <v>2525</v>
      </c>
      <c r="F538" s="22" t="s">
        <v>2524</v>
      </c>
      <c r="G538" s="22" t="s">
        <v>2524</v>
      </c>
      <c r="H538" s="22" t="s">
        <v>2524</v>
      </c>
      <c r="I538" s="22" t="s">
        <v>2524</v>
      </c>
      <c r="J538" s="22" t="s">
        <v>2524</v>
      </c>
      <c r="K538" s="22" t="s">
        <v>1561</v>
      </c>
      <c r="L538" s="22" t="s">
        <v>2526</v>
      </c>
      <c r="M538" s="22" t="s">
        <v>91</v>
      </c>
      <c r="N538" s="22" t="e">
        <f>INDEX(#REF!,MATCH($K538,#REF!,0))</f>
        <v>#REF!</v>
      </c>
      <c r="O538" s="21"/>
      <c r="P538" s="25" t="str">
        <f t="shared" si="100"/>
        <v>小学数学第8考场</v>
      </c>
      <c r="Q538" s="21"/>
      <c r="R538" s="21">
        <v>228</v>
      </c>
      <c r="S538" s="21" t="s">
        <v>175</v>
      </c>
      <c r="T538" s="32" t="str">
        <f t="shared" si="101"/>
        <v>小学数学</v>
      </c>
      <c r="U538" s="32" t="str">
        <f>IFERROR(VLOOKUP(复审!T538,#REF!,2,FALSE),"无此科目")</f>
        <v>无此科目</v>
      </c>
      <c r="V538" s="21" t="str">
        <f t="shared" si="102"/>
        <v>无此科目228</v>
      </c>
      <c r="W538" s="21">
        <f t="shared" si="96"/>
        <v>228</v>
      </c>
      <c r="X538" s="21">
        <f t="shared" si="97"/>
        <v>1</v>
      </c>
      <c r="Y538" s="21">
        <f t="shared" si="103"/>
        <v>1</v>
      </c>
      <c r="Z53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38" s="13" t="str">
        <f t="shared" si="98"/>
        <v/>
      </c>
      <c r="AB538" s="13" t="str">
        <f t="shared" si="104"/>
        <v>Y</v>
      </c>
      <c r="AC538" s="13" t="str">
        <f t="shared" si="105"/>
        <v/>
      </c>
      <c r="AD538" s="13">
        <f t="shared" si="106"/>
        <v>1</v>
      </c>
      <c r="AE538" s="13" t="e">
        <f>IF(AND(VLOOKUP($T538,#REF!,2,0)=0,S538=""),"“错误请确认”",IF(VLOOKUP($T538,#REF!,2,0)=0,S538,VLOOKUP($T538,#REF!,2,0)))</f>
        <v>#REF!</v>
      </c>
      <c r="AF538" s="13" t="s">
        <v>2527</v>
      </c>
      <c r="AG538" s="13" t="e">
        <f>IF(VLOOKUP(T538,#REF!,29,0)=0,VLOOKUP(T538,#REF!,23,0)&amp;RIGHT(S538,2),VLOOKUP(T538,#REF!,23,0)&amp;VLOOKUP(T538,#REF!,29,0))</f>
        <v>#REF!</v>
      </c>
      <c r="AH538" s="13" t="s">
        <v>1561</v>
      </c>
      <c r="AI538" s="13" t="e">
        <f t="shared" si="107"/>
        <v>#REF!</v>
      </c>
    </row>
    <row r="539" ht="15" customHeight="1" spans="1:35">
      <c r="A539" s="21">
        <f t="shared" si="99"/>
        <v>538</v>
      </c>
      <c r="B539" s="22" t="s">
        <v>2528</v>
      </c>
      <c r="C539" s="22" t="s">
        <v>35</v>
      </c>
      <c r="D539" s="22" t="s">
        <v>36</v>
      </c>
      <c r="E539" s="22" t="s">
        <v>2529</v>
      </c>
      <c r="F539" s="22" t="s">
        <v>2528</v>
      </c>
      <c r="G539" s="22" t="s">
        <v>2528</v>
      </c>
      <c r="H539" s="22" t="s">
        <v>2528</v>
      </c>
      <c r="I539" s="22" t="s">
        <v>2528</v>
      </c>
      <c r="J539" s="22" t="s">
        <v>2528</v>
      </c>
      <c r="K539" s="22" t="s">
        <v>1561</v>
      </c>
      <c r="L539" s="22" t="s">
        <v>2530</v>
      </c>
      <c r="M539" s="22" t="s">
        <v>2530</v>
      </c>
      <c r="N539" s="22" t="e">
        <f>INDEX(#REF!,MATCH($K539,#REF!,0))</f>
        <v>#REF!</v>
      </c>
      <c r="O539" s="21"/>
      <c r="P539" s="25" t="str">
        <f t="shared" si="100"/>
        <v>小学数学第9考场</v>
      </c>
      <c r="Q539" s="21"/>
      <c r="R539" s="21">
        <v>266</v>
      </c>
      <c r="S539" s="21" t="s">
        <v>150</v>
      </c>
      <c r="T539" s="32" t="str">
        <f t="shared" si="101"/>
        <v>小学数学</v>
      </c>
      <c r="U539" s="32" t="str">
        <f>IFERROR(VLOOKUP(复审!T539,#REF!,2,FALSE),"无此科目")</f>
        <v>无此科目</v>
      </c>
      <c r="V539" s="21" t="str">
        <f t="shared" si="102"/>
        <v>无此科目266</v>
      </c>
      <c r="W539" s="21">
        <f t="shared" si="96"/>
        <v>266</v>
      </c>
      <c r="X539" s="21">
        <f t="shared" si="97"/>
        <v>1</v>
      </c>
      <c r="Y539" s="21">
        <f t="shared" si="103"/>
        <v>1</v>
      </c>
      <c r="Z53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39" s="13" t="str">
        <f t="shared" si="98"/>
        <v/>
      </c>
      <c r="AB539" s="13" t="str">
        <f t="shared" si="104"/>
        <v>Y</v>
      </c>
      <c r="AC539" s="13" t="str">
        <f t="shared" si="105"/>
        <v/>
      </c>
      <c r="AD539" s="13">
        <f t="shared" si="106"/>
        <v>1</v>
      </c>
      <c r="AE539" s="13" t="e">
        <f>IF(AND(VLOOKUP($T539,#REF!,2,0)=0,S539=""),"“错误请确认”",IF(VLOOKUP($T539,#REF!,2,0)=0,S539,VLOOKUP($T539,#REF!,2,0)))</f>
        <v>#REF!</v>
      </c>
      <c r="AF539" s="13" t="s">
        <v>2531</v>
      </c>
      <c r="AG539" s="13" t="e">
        <f>IF(VLOOKUP(T539,#REF!,29,0)=0,VLOOKUP(T539,#REF!,23,0)&amp;RIGHT(S539,2),VLOOKUP(T539,#REF!,23,0)&amp;VLOOKUP(T539,#REF!,29,0))</f>
        <v>#REF!</v>
      </c>
      <c r="AH539" s="13" t="s">
        <v>124</v>
      </c>
      <c r="AI539" s="13" t="e">
        <f t="shared" si="107"/>
        <v>#REF!</v>
      </c>
    </row>
    <row r="540" ht="15" customHeight="1" spans="1:35">
      <c r="A540" s="21">
        <f t="shared" si="99"/>
        <v>539</v>
      </c>
      <c r="B540" s="22" t="s">
        <v>2532</v>
      </c>
      <c r="C540" s="22" t="s">
        <v>35</v>
      </c>
      <c r="D540" s="22" t="s">
        <v>36</v>
      </c>
      <c r="E540" s="22" t="s">
        <v>2533</v>
      </c>
      <c r="F540" s="22" t="s">
        <v>2532</v>
      </c>
      <c r="G540" s="22" t="s">
        <v>2532</v>
      </c>
      <c r="H540" s="22" t="s">
        <v>2532</v>
      </c>
      <c r="I540" s="22" t="s">
        <v>2532</v>
      </c>
      <c r="J540" s="22" t="s">
        <v>2532</v>
      </c>
      <c r="K540" s="22" t="s">
        <v>1561</v>
      </c>
      <c r="L540" s="22" t="s">
        <v>2534</v>
      </c>
      <c r="M540" s="22" t="s">
        <v>2535</v>
      </c>
      <c r="N540" s="22" t="e">
        <f>INDEX(#REF!,MATCH($K540,#REF!,0))</f>
        <v>#REF!</v>
      </c>
      <c r="O540" s="21"/>
      <c r="P540" s="25" t="str">
        <f t="shared" si="100"/>
        <v>小学数学第2考场</v>
      </c>
      <c r="Q540" s="21"/>
      <c r="R540" s="21">
        <v>57</v>
      </c>
      <c r="S540" s="21" t="s">
        <v>200</v>
      </c>
      <c r="T540" s="32" t="str">
        <f t="shared" si="101"/>
        <v>小学数学</v>
      </c>
      <c r="U540" s="32" t="str">
        <f>IFERROR(VLOOKUP(复审!T540,#REF!,2,FALSE),"无此科目")</f>
        <v>无此科目</v>
      </c>
      <c r="V540" s="21" t="str">
        <f t="shared" si="102"/>
        <v>无此科目057</v>
      </c>
      <c r="W540" s="21">
        <f t="shared" si="96"/>
        <v>57</v>
      </c>
      <c r="X540" s="21">
        <f t="shared" si="97"/>
        <v>1</v>
      </c>
      <c r="Y540" s="21">
        <f t="shared" si="103"/>
        <v>1</v>
      </c>
      <c r="Z54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40" s="13" t="str">
        <f t="shared" si="98"/>
        <v/>
      </c>
      <c r="AB540" s="13" t="str">
        <f t="shared" si="104"/>
        <v>Y</v>
      </c>
      <c r="AC540" s="13" t="str">
        <f t="shared" si="105"/>
        <v/>
      </c>
      <c r="AD540" s="13">
        <f t="shared" si="106"/>
        <v>1</v>
      </c>
      <c r="AE540" s="13" t="e">
        <f>IF(AND(VLOOKUP($T540,#REF!,2,0)=0,S540=""),"“错误请确认”",IF(VLOOKUP($T540,#REF!,2,0)=0,S540,VLOOKUP($T540,#REF!,2,0)))</f>
        <v>#REF!</v>
      </c>
      <c r="AF540" s="13" t="s">
        <v>2536</v>
      </c>
      <c r="AG540" s="13" t="e">
        <f>IF(VLOOKUP(T540,#REF!,29,0)=0,VLOOKUP(T540,#REF!,23,0)&amp;RIGHT(S540,2),VLOOKUP(T540,#REF!,23,0)&amp;VLOOKUP(T540,#REF!,29,0))</f>
        <v>#REF!</v>
      </c>
      <c r="AH540" s="13" t="s">
        <v>1561</v>
      </c>
      <c r="AI540" s="13" t="e">
        <f t="shared" si="107"/>
        <v>#REF!</v>
      </c>
    </row>
    <row r="541" ht="15" customHeight="1" spans="1:35">
      <c r="A541" s="21">
        <f t="shared" si="99"/>
        <v>540</v>
      </c>
      <c r="B541" s="22" t="s">
        <v>2537</v>
      </c>
      <c r="C541" s="22" t="s">
        <v>45</v>
      </c>
      <c r="D541" s="22" t="s">
        <v>36</v>
      </c>
      <c r="E541" s="22" t="s">
        <v>2538</v>
      </c>
      <c r="F541" s="22" t="s">
        <v>2537</v>
      </c>
      <c r="G541" s="22" t="s">
        <v>2537</v>
      </c>
      <c r="H541" s="22" t="s">
        <v>2537</v>
      </c>
      <c r="I541" s="22" t="s">
        <v>2537</v>
      </c>
      <c r="J541" s="22" t="s">
        <v>2537</v>
      </c>
      <c r="K541" s="22" t="s">
        <v>1561</v>
      </c>
      <c r="L541" s="22" t="s">
        <v>2539</v>
      </c>
      <c r="M541" s="22" t="s">
        <v>2540</v>
      </c>
      <c r="N541" s="22" t="e">
        <f>INDEX(#REF!,MATCH($K541,#REF!,0))</f>
        <v>#REF!</v>
      </c>
      <c r="O541" s="21"/>
      <c r="P541" s="25" t="str">
        <f t="shared" si="100"/>
        <v>小学数学第7考场</v>
      </c>
      <c r="Q541" s="21"/>
      <c r="R541" s="21">
        <v>188</v>
      </c>
      <c r="S541" s="21" t="s">
        <v>200</v>
      </c>
      <c r="T541" s="32" t="str">
        <f t="shared" si="101"/>
        <v>小学数学</v>
      </c>
      <c r="U541" s="32" t="str">
        <f>IFERROR(VLOOKUP(复审!T541,#REF!,2,FALSE),"无此科目")</f>
        <v>无此科目</v>
      </c>
      <c r="V541" s="21" t="str">
        <f t="shared" si="102"/>
        <v>无此科目188</v>
      </c>
      <c r="W541" s="21">
        <f t="shared" si="96"/>
        <v>188</v>
      </c>
      <c r="X541" s="21">
        <f t="shared" si="97"/>
        <v>1</v>
      </c>
      <c r="Y541" s="21">
        <f t="shared" si="103"/>
        <v>1</v>
      </c>
      <c r="Z54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41" s="13" t="str">
        <f t="shared" si="98"/>
        <v/>
      </c>
      <c r="AB541" s="13" t="str">
        <f t="shared" si="104"/>
        <v>Y</v>
      </c>
      <c r="AC541" s="13" t="str">
        <f t="shared" si="105"/>
        <v/>
      </c>
      <c r="AD541" s="13">
        <f t="shared" si="106"/>
        <v>1</v>
      </c>
      <c r="AE541" s="13" t="e">
        <f>IF(AND(VLOOKUP($T541,#REF!,2,0)=0,S541=""),"“错误请确认”",IF(VLOOKUP($T541,#REF!,2,0)=0,S541,VLOOKUP($T541,#REF!,2,0)))</f>
        <v>#REF!</v>
      </c>
      <c r="AF541" s="13" t="s">
        <v>2541</v>
      </c>
      <c r="AG541" s="13" t="e">
        <f>IF(VLOOKUP(T541,#REF!,29,0)=0,VLOOKUP(T541,#REF!,23,0)&amp;RIGHT(S541,2),VLOOKUP(T541,#REF!,23,0)&amp;VLOOKUP(T541,#REF!,29,0))</f>
        <v>#REF!</v>
      </c>
      <c r="AH541" s="13" t="s">
        <v>2302</v>
      </c>
      <c r="AI541" s="13" t="e">
        <f t="shared" si="107"/>
        <v>#REF!</v>
      </c>
    </row>
    <row r="542" ht="15" customHeight="1" spans="1:35">
      <c r="A542" s="21">
        <f t="shared" si="99"/>
        <v>541</v>
      </c>
      <c r="B542" s="22" t="s">
        <v>2542</v>
      </c>
      <c r="C542" s="22" t="s">
        <v>45</v>
      </c>
      <c r="D542" s="22" t="s">
        <v>36</v>
      </c>
      <c r="E542" s="22" t="s">
        <v>2543</v>
      </c>
      <c r="F542" s="22" t="s">
        <v>2542</v>
      </c>
      <c r="G542" s="22" t="s">
        <v>2542</v>
      </c>
      <c r="H542" s="22" t="s">
        <v>2542</v>
      </c>
      <c r="I542" s="22" t="s">
        <v>2542</v>
      </c>
      <c r="J542" s="22" t="s">
        <v>2542</v>
      </c>
      <c r="K542" s="22" t="s">
        <v>1561</v>
      </c>
      <c r="L542" s="22" t="s">
        <v>2544</v>
      </c>
      <c r="M542" s="22" t="s">
        <v>2545</v>
      </c>
      <c r="N542" s="22" t="e">
        <f>INDEX(#REF!,MATCH($K542,#REF!,0))</f>
        <v>#REF!</v>
      </c>
      <c r="O542" s="21"/>
      <c r="P542" s="25" t="str">
        <f t="shared" si="100"/>
        <v>小学数学第7考场</v>
      </c>
      <c r="Q542" s="21"/>
      <c r="R542" s="21">
        <v>187</v>
      </c>
      <c r="S542" s="21" t="s">
        <v>181</v>
      </c>
      <c r="T542" s="32" t="str">
        <f t="shared" si="101"/>
        <v>小学数学</v>
      </c>
      <c r="U542" s="32" t="str">
        <f>IFERROR(VLOOKUP(复审!T542,#REF!,2,FALSE),"无此科目")</f>
        <v>无此科目</v>
      </c>
      <c r="V542" s="21" t="str">
        <f t="shared" si="102"/>
        <v>无此科目187</v>
      </c>
      <c r="W542" s="21">
        <f t="shared" si="96"/>
        <v>187</v>
      </c>
      <c r="X542" s="21">
        <f t="shared" si="97"/>
        <v>1</v>
      </c>
      <c r="Y542" s="21">
        <f t="shared" si="103"/>
        <v>1</v>
      </c>
      <c r="Z54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42" s="13" t="str">
        <f t="shared" si="98"/>
        <v/>
      </c>
      <c r="AB542" s="13" t="str">
        <f t="shared" si="104"/>
        <v>Y</v>
      </c>
      <c r="AC542" s="13" t="str">
        <f t="shared" si="105"/>
        <v/>
      </c>
      <c r="AD542" s="13">
        <f t="shared" si="106"/>
        <v>1</v>
      </c>
      <c r="AE542" s="13" t="e">
        <f>IF(AND(VLOOKUP($T542,#REF!,2,0)=0,S542=""),"“错误请确认”",IF(VLOOKUP($T542,#REF!,2,0)=0,S542,VLOOKUP($T542,#REF!,2,0)))</f>
        <v>#REF!</v>
      </c>
      <c r="AF542" s="13" t="s">
        <v>2546</v>
      </c>
      <c r="AG542" s="13" t="e">
        <f>IF(VLOOKUP(T542,#REF!,29,0)=0,VLOOKUP(T542,#REF!,23,0)&amp;RIGHT(S542,2),VLOOKUP(T542,#REF!,23,0)&amp;VLOOKUP(T542,#REF!,29,0))</f>
        <v>#REF!</v>
      </c>
      <c r="AH542" s="13" t="s">
        <v>38</v>
      </c>
      <c r="AI542" s="13" t="e">
        <f t="shared" si="107"/>
        <v>#REF!</v>
      </c>
    </row>
    <row r="543" ht="15" customHeight="1" spans="1:35">
      <c r="A543" s="21">
        <f t="shared" si="99"/>
        <v>542</v>
      </c>
      <c r="B543" s="22" t="s">
        <v>2547</v>
      </c>
      <c r="C543" s="22" t="s">
        <v>45</v>
      </c>
      <c r="D543" s="22" t="s">
        <v>1535</v>
      </c>
      <c r="E543" s="22" t="s">
        <v>2548</v>
      </c>
      <c r="F543" s="22" t="s">
        <v>2547</v>
      </c>
      <c r="G543" s="22" t="s">
        <v>2547</v>
      </c>
      <c r="H543" s="22" t="s">
        <v>2547</v>
      </c>
      <c r="I543" s="22" t="s">
        <v>2547</v>
      </c>
      <c r="J543" s="22" t="s">
        <v>2547</v>
      </c>
      <c r="K543" s="22" t="s">
        <v>1561</v>
      </c>
      <c r="L543" s="22" t="s">
        <v>2549</v>
      </c>
      <c r="M543" s="22" t="s">
        <v>2549</v>
      </c>
      <c r="N543" s="22" t="e">
        <f>INDEX(#REF!,MATCH($K543,#REF!,0))</f>
        <v>#REF!</v>
      </c>
      <c r="O543" s="21"/>
      <c r="P543" s="25" t="str">
        <f t="shared" si="100"/>
        <v/>
      </c>
      <c r="Q543" s="21"/>
      <c r="R543" s="21"/>
      <c r="S543" s="21"/>
      <c r="T543" s="32" t="str">
        <f t="shared" si="101"/>
        <v>小学数学</v>
      </c>
      <c r="U543" s="32" t="str">
        <f>IFERROR(VLOOKUP(复审!T543,#REF!,2,FALSE),"无此科目")</f>
        <v>无此科目</v>
      </c>
      <c r="V543" s="21" t="str">
        <f t="shared" si="102"/>
        <v/>
      </c>
      <c r="W543" s="21">
        <f t="shared" si="96"/>
        <v>0</v>
      </c>
      <c r="X543" s="21">
        <f t="shared" si="97"/>
        <v>1</v>
      </c>
      <c r="Y543" s="21" t="str">
        <f t="shared" si="103"/>
        <v/>
      </c>
      <c r="Z54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43" s="13" t="str">
        <f t="shared" si="98"/>
        <v/>
      </c>
      <c r="AB543" s="13" t="str">
        <f t="shared" si="104"/>
        <v>N</v>
      </c>
      <c r="AC543" s="13">
        <f t="shared" si="105"/>
        <v>310</v>
      </c>
      <c r="AD543" s="13" t="str">
        <f t="shared" si="106"/>
        <v/>
      </c>
      <c r="AE543" s="13" t="e">
        <f>IF(AND(VLOOKUP($T543,#REF!,2,0)=0,S543=""),"“错误请确认”",IF(VLOOKUP($T543,#REF!,2,0)=0,S543,VLOOKUP($T543,#REF!,2,0)))</f>
        <v>#REF!</v>
      </c>
      <c r="AF543" s="13" t="s">
        <v>2550</v>
      </c>
      <c r="AG543" s="13" t="e">
        <f>IF(VLOOKUP(T543,#REF!,29,0)=0,VLOOKUP(T543,#REF!,23,0)&amp;RIGHT(S543,2),VLOOKUP(T543,#REF!,23,0)&amp;VLOOKUP(T543,#REF!,29,0))</f>
        <v>#REF!</v>
      </c>
      <c r="AH543" s="13" t="s">
        <v>50</v>
      </c>
      <c r="AI543" s="13" t="e">
        <f t="shared" si="107"/>
        <v>#REF!</v>
      </c>
    </row>
    <row r="544" ht="15" customHeight="1" spans="1:35">
      <c r="A544" s="21">
        <f t="shared" si="99"/>
        <v>543</v>
      </c>
      <c r="B544" s="22" t="s">
        <v>2551</v>
      </c>
      <c r="C544" s="22" t="s">
        <v>35</v>
      </c>
      <c r="D544" s="22" t="s">
        <v>36</v>
      </c>
      <c r="E544" s="22" t="s">
        <v>2552</v>
      </c>
      <c r="F544" s="22" t="s">
        <v>2551</v>
      </c>
      <c r="G544" s="22" t="s">
        <v>2551</v>
      </c>
      <c r="H544" s="22" t="s">
        <v>2551</v>
      </c>
      <c r="I544" s="22" t="s">
        <v>2551</v>
      </c>
      <c r="J544" s="22" t="s">
        <v>2551</v>
      </c>
      <c r="K544" s="22" t="s">
        <v>1561</v>
      </c>
      <c r="L544" s="22" t="s">
        <v>2553</v>
      </c>
      <c r="M544" s="22" t="s">
        <v>2554</v>
      </c>
      <c r="N544" s="22" t="e">
        <f>INDEX(#REF!,MATCH($K544,#REF!,0))</f>
        <v>#REF!</v>
      </c>
      <c r="O544" s="21"/>
      <c r="P544" s="25" t="str">
        <f t="shared" si="100"/>
        <v>小学数学第7考场</v>
      </c>
      <c r="Q544" s="21"/>
      <c r="R544" s="21">
        <v>196</v>
      </c>
      <c r="S544" s="21" t="s">
        <v>1569</v>
      </c>
      <c r="T544" s="32" t="str">
        <f t="shared" si="101"/>
        <v>小学数学</v>
      </c>
      <c r="U544" s="32" t="str">
        <f>IFERROR(VLOOKUP(复审!T544,#REF!,2,FALSE),"无此科目")</f>
        <v>无此科目</v>
      </c>
      <c r="V544" s="21" t="str">
        <f t="shared" si="102"/>
        <v>无此科目196</v>
      </c>
      <c r="W544" s="21">
        <f t="shared" si="96"/>
        <v>196</v>
      </c>
      <c r="X544" s="21">
        <f t="shared" si="97"/>
        <v>1</v>
      </c>
      <c r="Y544" s="21">
        <f t="shared" si="103"/>
        <v>1</v>
      </c>
      <c r="Z54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44" s="13" t="str">
        <f t="shared" si="98"/>
        <v/>
      </c>
      <c r="AB544" s="13" t="str">
        <f t="shared" si="104"/>
        <v>Y</v>
      </c>
      <c r="AC544" s="13" t="str">
        <f t="shared" si="105"/>
        <v/>
      </c>
      <c r="AD544" s="13">
        <f t="shared" si="106"/>
        <v>1</v>
      </c>
      <c r="AE544" s="13" t="e">
        <f>IF(AND(VLOOKUP($T544,#REF!,2,0)=0,S544=""),"“错误请确认”",IF(VLOOKUP($T544,#REF!,2,0)=0,S544,VLOOKUP($T544,#REF!,2,0)))</f>
        <v>#REF!</v>
      </c>
      <c r="AF544" s="13" t="s">
        <v>2555</v>
      </c>
      <c r="AG544" s="13" t="e">
        <f>IF(VLOOKUP(T544,#REF!,29,0)=0,VLOOKUP(T544,#REF!,23,0)&amp;RIGHT(S544,2),VLOOKUP(T544,#REF!,23,0)&amp;VLOOKUP(T544,#REF!,29,0))</f>
        <v>#REF!</v>
      </c>
      <c r="AH544" s="13" t="s">
        <v>61</v>
      </c>
      <c r="AI544" s="13" t="e">
        <f t="shared" si="107"/>
        <v>#REF!</v>
      </c>
    </row>
    <row r="545" ht="15" customHeight="1" spans="1:35">
      <c r="A545" s="21">
        <f t="shared" si="99"/>
        <v>544</v>
      </c>
      <c r="B545" s="22" t="s">
        <v>2556</v>
      </c>
      <c r="C545" s="22" t="s">
        <v>35</v>
      </c>
      <c r="D545" s="22" t="s">
        <v>36</v>
      </c>
      <c r="E545" s="22" t="s">
        <v>2557</v>
      </c>
      <c r="F545" s="22" t="s">
        <v>2556</v>
      </c>
      <c r="G545" s="22" t="s">
        <v>2556</v>
      </c>
      <c r="H545" s="22" t="s">
        <v>2556</v>
      </c>
      <c r="I545" s="22" t="s">
        <v>2556</v>
      </c>
      <c r="J545" s="22" t="s">
        <v>2556</v>
      </c>
      <c r="K545" s="22" t="s">
        <v>1561</v>
      </c>
      <c r="L545" s="22" t="s">
        <v>2558</v>
      </c>
      <c r="M545" s="22" t="s">
        <v>2559</v>
      </c>
      <c r="N545" s="22" t="e">
        <f>INDEX(#REF!,MATCH($K545,#REF!,0))</f>
        <v>#REF!</v>
      </c>
      <c r="O545" s="21"/>
      <c r="P545" s="25" t="str">
        <f t="shared" si="100"/>
        <v>小学数学第9考场</v>
      </c>
      <c r="Q545" s="21"/>
      <c r="R545" s="21">
        <v>264</v>
      </c>
      <c r="S545" s="21" t="s">
        <v>175</v>
      </c>
      <c r="T545" s="32" t="str">
        <f t="shared" si="101"/>
        <v>小学数学</v>
      </c>
      <c r="U545" s="32" t="str">
        <f>IFERROR(VLOOKUP(复审!T545,#REF!,2,FALSE),"无此科目")</f>
        <v>无此科目</v>
      </c>
      <c r="V545" s="21" t="str">
        <f t="shared" si="102"/>
        <v>无此科目264</v>
      </c>
      <c r="W545" s="21">
        <f t="shared" si="96"/>
        <v>264</v>
      </c>
      <c r="X545" s="21">
        <f t="shared" si="97"/>
        <v>1</v>
      </c>
      <c r="Y545" s="21">
        <f t="shared" si="103"/>
        <v>1</v>
      </c>
      <c r="Z54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45" s="13" t="str">
        <f t="shared" si="98"/>
        <v/>
      </c>
      <c r="AB545" s="13" t="str">
        <f t="shared" si="104"/>
        <v>Y</v>
      </c>
      <c r="AC545" s="13" t="str">
        <f t="shared" si="105"/>
        <v/>
      </c>
      <c r="AD545" s="13">
        <f t="shared" si="106"/>
        <v>1</v>
      </c>
      <c r="AE545" s="13" t="e">
        <f>IF(AND(VLOOKUP($T545,#REF!,2,0)=0,S545=""),"“错误请确认”",IF(VLOOKUP($T545,#REF!,2,0)=0,S545,VLOOKUP($T545,#REF!,2,0)))</f>
        <v>#REF!</v>
      </c>
      <c r="AF545" s="13" t="s">
        <v>2560</v>
      </c>
      <c r="AG545" s="13" t="e">
        <f>IF(VLOOKUP(T545,#REF!,29,0)=0,VLOOKUP(T545,#REF!,23,0)&amp;RIGHT(S545,2),VLOOKUP(T545,#REF!,23,0)&amp;VLOOKUP(T545,#REF!,29,0))</f>
        <v>#REF!</v>
      </c>
      <c r="AH545" s="13" t="s">
        <v>1647</v>
      </c>
      <c r="AI545" s="13" t="e">
        <f t="shared" si="107"/>
        <v>#REF!</v>
      </c>
    </row>
    <row r="546" ht="15" customHeight="1" spans="1:35">
      <c r="A546" s="21">
        <f t="shared" si="99"/>
        <v>545</v>
      </c>
      <c r="B546" s="22" t="s">
        <v>2561</v>
      </c>
      <c r="C546" s="22" t="s">
        <v>45</v>
      </c>
      <c r="D546" s="22" t="s">
        <v>36</v>
      </c>
      <c r="E546" s="22" t="s">
        <v>2562</v>
      </c>
      <c r="F546" s="22" t="s">
        <v>2561</v>
      </c>
      <c r="G546" s="22" t="s">
        <v>2561</v>
      </c>
      <c r="H546" s="22" t="s">
        <v>2561</v>
      </c>
      <c r="I546" s="22" t="s">
        <v>2561</v>
      </c>
      <c r="J546" s="22" t="s">
        <v>2561</v>
      </c>
      <c r="K546" s="22" t="s">
        <v>1561</v>
      </c>
      <c r="L546" s="22" t="s">
        <v>2563</v>
      </c>
      <c r="M546" s="22" t="s">
        <v>2564</v>
      </c>
      <c r="N546" s="22" t="e">
        <f>INDEX(#REF!,MATCH($K546,#REF!,0))</f>
        <v>#REF!</v>
      </c>
      <c r="O546" s="21"/>
      <c r="P546" s="25" t="str">
        <f t="shared" si="100"/>
        <v>小学数学第11考场</v>
      </c>
      <c r="Q546" s="21"/>
      <c r="R546" s="21">
        <v>329</v>
      </c>
      <c r="S546" s="21" t="s">
        <v>150</v>
      </c>
      <c r="T546" s="32" t="str">
        <f t="shared" si="101"/>
        <v>小学数学</v>
      </c>
      <c r="U546" s="32" t="str">
        <f>IFERROR(VLOOKUP(复审!T546,#REF!,2,FALSE),"无此科目")</f>
        <v>无此科目</v>
      </c>
      <c r="V546" s="21" t="str">
        <f t="shared" si="102"/>
        <v>无此科目329</v>
      </c>
      <c r="W546" s="21">
        <f t="shared" si="96"/>
        <v>329</v>
      </c>
      <c r="X546" s="21">
        <f t="shared" si="97"/>
        <v>1</v>
      </c>
      <c r="Y546" s="21">
        <f t="shared" si="103"/>
        <v>1</v>
      </c>
      <c r="Z54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46" s="13" t="str">
        <f t="shared" si="98"/>
        <v/>
      </c>
      <c r="AB546" s="13" t="str">
        <f t="shared" si="104"/>
        <v>Y</v>
      </c>
      <c r="AC546" s="13" t="str">
        <f t="shared" si="105"/>
        <v/>
      </c>
      <c r="AD546" s="13">
        <f t="shared" si="106"/>
        <v>1</v>
      </c>
      <c r="AE546" s="13" t="e">
        <f>IF(AND(VLOOKUP($T546,#REF!,2,0)=0,S546=""),"“错误请确认”",IF(VLOOKUP($T546,#REF!,2,0)=0,S546,VLOOKUP($T546,#REF!,2,0)))</f>
        <v>#REF!</v>
      </c>
      <c r="AF546" s="13" t="s">
        <v>2565</v>
      </c>
      <c r="AG546" s="13" t="e">
        <f>IF(VLOOKUP(T546,#REF!,29,0)=0,VLOOKUP(T546,#REF!,23,0)&amp;RIGHT(S546,2),VLOOKUP(T546,#REF!,23,0)&amp;VLOOKUP(T546,#REF!,29,0))</f>
        <v>#REF!</v>
      </c>
      <c r="AH546" s="13" t="s">
        <v>1340</v>
      </c>
      <c r="AI546" s="13" t="e">
        <f t="shared" si="107"/>
        <v>#REF!</v>
      </c>
    </row>
    <row r="547" ht="15" customHeight="1" spans="1:35">
      <c r="A547" s="21">
        <f t="shared" si="99"/>
        <v>546</v>
      </c>
      <c r="B547" s="22" t="s">
        <v>2566</v>
      </c>
      <c r="C547" s="22" t="s">
        <v>35</v>
      </c>
      <c r="D547" s="22" t="s">
        <v>36</v>
      </c>
      <c r="E547" s="22" t="s">
        <v>2567</v>
      </c>
      <c r="F547" s="22" t="s">
        <v>2566</v>
      </c>
      <c r="G547" s="22" t="s">
        <v>2566</v>
      </c>
      <c r="H547" s="22" t="s">
        <v>2566</v>
      </c>
      <c r="I547" s="22" t="s">
        <v>2566</v>
      </c>
      <c r="J547" s="22" t="s">
        <v>2566</v>
      </c>
      <c r="K547" s="22" t="s">
        <v>1561</v>
      </c>
      <c r="L547" s="22" t="s">
        <v>2568</v>
      </c>
      <c r="M547" s="22" t="s">
        <v>2569</v>
      </c>
      <c r="N547" s="22" t="e">
        <f>INDEX(#REF!,MATCH($K547,#REF!,0))</f>
        <v>#REF!</v>
      </c>
      <c r="O547" s="21"/>
      <c r="P547" s="25" t="str">
        <f t="shared" si="100"/>
        <v>小学数学第1考场</v>
      </c>
      <c r="Q547" s="21"/>
      <c r="R547" s="21">
        <v>28</v>
      </c>
      <c r="S547" s="21" t="s">
        <v>150</v>
      </c>
      <c r="T547" s="32" t="str">
        <f t="shared" si="101"/>
        <v>小学数学</v>
      </c>
      <c r="U547" s="32" t="str">
        <f>IFERROR(VLOOKUP(复审!T547,#REF!,2,FALSE),"无此科目")</f>
        <v>无此科目</v>
      </c>
      <c r="V547" s="21" t="str">
        <f t="shared" si="102"/>
        <v>无此科目028</v>
      </c>
      <c r="W547" s="21">
        <f t="shared" si="96"/>
        <v>28</v>
      </c>
      <c r="X547" s="21">
        <f t="shared" si="97"/>
        <v>1</v>
      </c>
      <c r="Y547" s="21">
        <f t="shared" si="103"/>
        <v>1</v>
      </c>
      <c r="Z54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47" s="13" t="str">
        <f t="shared" si="98"/>
        <v/>
      </c>
      <c r="AB547" s="13" t="str">
        <f t="shared" si="104"/>
        <v>Y</v>
      </c>
      <c r="AC547" s="13" t="str">
        <f t="shared" si="105"/>
        <v/>
      </c>
      <c r="AD547" s="13">
        <f t="shared" si="106"/>
        <v>1</v>
      </c>
      <c r="AE547" s="13" t="e">
        <f>IF(AND(VLOOKUP($T547,#REF!,2,0)=0,S547=""),"“错误请确认”",IF(VLOOKUP($T547,#REF!,2,0)=0,S547,VLOOKUP($T547,#REF!,2,0)))</f>
        <v>#REF!</v>
      </c>
      <c r="AF547" s="13" t="s">
        <v>2570</v>
      </c>
      <c r="AG547" s="13" t="e">
        <f>IF(VLOOKUP(T547,#REF!,29,0)=0,VLOOKUP(T547,#REF!,23,0)&amp;RIGHT(S547,2),VLOOKUP(T547,#REF!,23,0)&amp;VLOOKUP(T547,#REF!,29,0))</f>
        <v>#REF!</v>
      </c>
      <c r="AH547" s="13" t="s">
        <v>61</v>
      </c>
      <c r="AI547" s="13" t="e">
        <f t="shared" si="107"/>
        <v>#REF!</v>
      </c>
    </row>
    <row r="548" ht="15" customHeight="1" spans="1:35">
      <c r="A548" s="21">
        <f t="shared" si="99"/>
        <v>547</v>
      </c>
      <c r="B548" s="22" t="s">
        <v>2571</v>
      </c>
      <c r="C548" s="22" t="s">
        <v>35</v>
      </c>
      <c r="D548" s="22" t="s">
        <v>1455</v>
      </c>
      <c r="E548" s="22" t="s">
        <v>2572</v>
      </c>
      <c r="F548" s="22" t="s">
        <v>2571</v>
      </c>
      <c r="G548" s="22" t="s">
        <v>2571</v>
      </c>
      <c r="H548" s="22" t="s">
        <v>2571</v>
      </c>
      <c r="I548" s="22" t="s">
        <v>2571</v>
      </c>
      <c r="J548" s="22" t="s">
        <v>2571</v>
      </c>
      <c r="K548" s="22" t="s">
        <v>1561</v>
      </c>
      <c r="L548" s="22" t="s">
        <v>2573</v>
      </c>
      <c r="M548" s="22" t="s">
        <v>2574</v>
      </c>
      <c r="N548" s="22" t="e">
        <f>INDEX(#REF!,MATCH($K548,#REF!,0))</f>
        <v>#REF!</v>
      </c>
      <c r="O548" s="21"/>
      <c r="P548" s="25" t="str">
        <f t="shared" si="100"/>
        <v>小学数学第5考场</v>
      </c>
      <c r="Q548" s="21"/>
      <c r="R548" s="21">
        <v>147</v>
      </c>
      <c r="S548" s="21" t="s">
        <v>210</v>
      </c>
      <c r="T548" s="32" t="str">
        <f t="shared" si="101"/>
        <v>小学数学</v>
      </c>
      <c r="U548" s="32" t="str">
        <f>IFERROR(VLOOKUP(复审!T548,#REF!,2,FALSE),"无此科目")</f>
        <v>无此科目</v>
      </c>
      <c r="V548" s="21" t="str">
        <f t="shared" si="102"/>
        <v>无此科目147</v>
      </c>
      <c r="W548" s="21">
        <f t="shared" si="96"/>
        <v>147</v>
      </c>
      <c r="X548" s="21">
        <f t="shared" si="97"/>
        <v>1</v>
      </c>
      <c r="Y548" s="21">
        <f t="shared" si="103"/>
        <v>1</v>
      </c>
      <c r="Z54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48" s="13" t="str">
        <f t="shared" si="98"/>
        <v/>
      </c>
      <c r="AB548" s="13" t="str">
        <f t="shared" si="104"/>
        <v>Y</v>
      </c>
      <c r="AC548" s="13" t="str">
        <f t="shared" si="105"/>
        <v/>
      </c>
      <c r="AD548" s="13">
        <f t="shared" si="106"/>
        <v>1</v>
      </c>
      <c r="AE548" s="13" t="e">
        <f>IF(AND(VLOOKUP($T548,#REF!,2,0)=0,S548=""),"“错误请确认”",IF(VLOOKUP($T548,#REF!,2,0)=0,S548,VLOOKUP($T548,#REF!,2,0)))</f>
        <v>#REF!</v>
      </c>
      <c r="AF548" s="13" t="s">
        <v>2575</v>
      </c>
      <c r="AG548" s="13" t="e">
        <f>IF(VLOOKUP(T548,#REF!,29,0)=0,VLOOKUP(T548,#REF!,23,0)&amp;RIGHT(S548,2),VLOOKUP(T548,#REF!,23,0)&amp;VLOOKUP(T548,#REF!,29,0))</f>
        <v>#REF!</v>
      </c>
      <c r="AH548" s="13" t="s">
        <v>2576</v>
      </c>
      <c r="AI548" s="13" t="e">
        <f t="shared" si="107"/>
        <v>#REF!</v>
      </c>
    </row>
    <row r="549" ht="15" customHeight="1" spans="1:35">
      <c r="A549" s="21">
        <f t="shared" si="99"/>
        <v>548</v>
      </c>
      <c r="B549" s="22" t="s">
        <v>2577</v>
      </c>
      <c r="C549" s="22" t="s">
        <v>45</v>
      </c>
      <c r="D549" s="22" t="s">
        <v>36</v>
      </c>
      <c r="E549" s="22" t="s">
        <v>2578</v>
      </c>
      <c r="F549" s="22" t="s">
        <v>2577</v>
      </c>
      <c r="G549" s="22" t="s">
        <v>2577</v>
      </c>
      <c r="H549" s="22" t="s">
        <v>2577</v>
      </c>
      <c r="I549" s="22" t="s">
        <v>2577</v>
      </c>
      <c r="J549" s="22" t="s">
        <v>2577</v>
      </c>
      <c r="K549" s="22" t="s">
        <v>1561</v>
      </c>
      <c r="L549" s="22" t="s">
        <v>2579</v>
      </c>
      <c r="M549" s="22" t="s">
        <v>91</v>
      </c>
      <c r="N549" s="22" t="e">
        <f>INDEX(#REF!,MATCH($K549,#REF!,0))</f>
        <v>#REF!</v>
      </c>
      <c r="O549" s="21"/>
      <c r="P549" s="25" t="str">
        <f t="shared" si="100"/>
        <v/>
      </c>
      <c r="Q549" s="21"/>
      <c r="R549" s="21"/>
      <c r="S549" s="21"/>
      <c r="T549" s="32" t="str">
        <f t="shared" si="101"/>
        <v>小学数学</v>
      </c>
      <c r="U549" s="32" t="str">
        <f>IFERROR(VLOOKUP(复审!T549,#REF!,2,FALSE),"无此科目")</f>
        <v>无此科目</v>
      </c>
      <c r="V549" s="21" t="str">
        <f t="shared" si="102"/>
        <v/>
      </c>
      <c r="W549" s="21">
        <f t="shared" si="96"/>
        <v>0</v>
      </c>
      <c r="X549" s="21">
        <f t="shared" si="97"/>
        <v>1</v>
      </c>
      <c r="Y549" s="21" t="str">
        <f t="shared" si="103"/>
        <v/>
      </c>
      <c r="Z54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49" s="13" t="str">
        <f t="shared" si="98"/>
        <v/>
      </c>
      <c r="AB549" s="13" t="str">
        <f t="shared" si="104"/>
        <v>N</v>
      </c>
      <c r="AC549" s="13">
        <f t="shared" si="105"/>
        <v>311</v>
      </c>
      <c r="AD549" s="13" t="str">
        <f t="shared" si="106"/>
        <v/>
      </c>
      <c r="AE549" s="13" t="e">
        <f>IF(AND(VLOOKUP($T549,#REF!,2,0)=0,S549=""),"“错误请确认”",IF(VLOOKUP($T549,#REF!,2,0)=0,S549,VLOOKUP($T549,#REF!,2,0)))</f>
        <v>#REF!</v>
      </c>
      <c r="AF549" s="13" t="s">
        <v>2580</v>
      </c>
      <c r="AG549" s="13" t="e">
        <f>IF(VLOOKUP(T549,#REF!,29,0)=0,VLOOKUP(T549,#REF!,23,0)&amp;RIGHT(S549,2),VLOOKUP(T549,#REF!,23,0)&amp;VLOOKUP(T549,#REF!,29,0))</f>
        <v>#REF!</v>
      </c>
      <c r="AH549" s="13" t="s">
        <v>50</v>
      </c>
      <c r="AI549" s="13" t="e">
        <f t="shared" si="107"/>
        <v>#REF!</v>
      </c>
    </row>
    <row r="550" ht="15" customHeight="1" spans="1:35">
      <c r="A550" s="21">
        <f t="shared" si="99"/>
        <v>549</v>
      </c>
      <c r="B550" s="22" t="s">
        <v>2581</v>
      </c>
      <c r="C550" s="22" t="s">
        <v>45</v>
      </c>
      <c r="D550" s="22" t="s">
        <v>36</v>
      </c>
      <c r="E550" s="22" t="s">
        <v>2582</v>
      </c>
      <c r="F550" s="22" t="s">
        <v>2581</v>
      </c>
      <c r="G550" s="22" t="s">
        <v>2581</v>
      </c>
      <c r="H550" s="22" t="s">
        <v>2581</v>
      </c>
      <c r="I550" s="22" t="s">
        <v>2581</v>
      </c>
      <c r="J550" s="22" t="s">
        <v>2581</v>
      </c>
      <c r="K550" s="22" t="s">
        <v>1561</v>
      </c>
      <c r="L550" s="22" t="s">
        <v>2583</v>
      </c>
      <c r="M550" s="22" t="s">
        <v>2584</v>
      </c>
      <c r="N550" s="22" t="e">
        <f>INDEX(#REF!,MATCH($K550,#REF!,0))</f>
        <v>#REF!</v>
      </c>
      <c r="O550" s="21"/>
      <c r="P550" s="25" t="str">
        <f t="shared" si="100"/>
        <v/>
      </c>
      <c r="Q550" s="21"/>
      <c r="R550" s="21"/>
      <c r="S550" s="21"/>
      <c r="T550" s="32" t="str">
        <f t="shared" si="101"/>
        <v>小学数学</v>
      </c>
      <c r="U550" s="32" t="str">
        <f>IFERROR(VLOOKUP(复审!T550,#REF!,2,FALSE),"无此科目")</f>
        <v>无此科目</v>
      </c>
      <c r="V550" s="21" t="str">
        <f t="shared" si="102"/>
        <v/>
      </c>
      <c r="W550" s="21">
        <f t="shared" si="96"/>
        <v>0</v>
      </c>
      <c r="X550" s="21">
        <f t="shared" si="97"/>
        <v>1</v>
      </c>
      <c r="Y550" s="21" t="str">
        <f t="shared" si="103"/>
        <v/>
      </c>
      <c r="Z55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50" s="13" t="str">
        <f t="shared" si="98"/>
        <v/>
      </c>
      <c r="AB550" s="13" t="str">
        <f t="shared" si="104"/>
        <v>N</v>
      </c>
      <c r="AC550" s="13">
        <f t="shared" si="105"/>
        <v>312</v>
      </c>
      <c r="AD550" s="13" t="str">
        <f t="shared" si="106"/>
        <v/>
      </c>
      <c r="AE550" s="13" t="e">
        <f>IF(AND(VLOOKUP($T550,#REF!,2,0)=0,S550=""),"“错误请确认”",IF(VLOOKUP($T550,#REF!,2,0)=0,S550,VLOOKUP($T550,#REF!,2,0)))</f>
        <v>#REF!</v>
      </c>
      <c r="AF550" s="13" t="s">
        <v>2585</v>
      </c>
      <c r="AG550" s="13" t="e">
        <f>IF(VLOOKUP(T550,#REF!,29,0)=0,VLOOKUP(T550,#REF!,23,0)&amp;RIGHT(S550,2),VLOOKUP(T550,#REF!,23,0)&amp;VLOOKUP(T550,#REF!,29,0))</f>
        <v>#REF!</v>
      </c>
      <c r="AH550" s="13" t="s">
        <v>50</v>
      </c>
      <c r="AI550" s="13" t="e">
        <f t="shared" si="107"/>
        <v>#REF!</v>
      </c>
    </row>
    <row r="551" ht="15" customHeight="1" spans="1:35">
      <c r="A551" s="21">
        <f t="shared" si="99"/>
        <v>550</v>
      </c>
      <c r="B551" s="22" t="s">
        <v>2586</v>
      </c>
      <c r="C551" s="22" t="s">
        <v>35</v>
      </c>
      <c r="D551" s="22" t="s">
        <v>36</v>
      </c>
      <c r="E551" s="22" t="s">
        <v>2587</v>
      </c>
      <c r="F551" s="22" t="s">
        <v>2586</v>
      </c>
      <c r="G551" s="22" t="s">
        <v>2586</v>
      </c>
      <c r="H551" s="22" t="s">
        <v>2586</v>
      </c>
      <c r="I551" s="22" t="s">
        <v>2586</v>
      </c>
      <c r="J551" s="22" t="s">
        <v>2586</v>
      </c>
      <c r="K551" s="22" t="s">
        <v>1561</v>
      </c>
      <c r="L551" s="22" t="s">
        <v>2588</v>
      </c>
      <c r="M551" s="22" t="s">
        <v>2589</v>
      </c>
      <c r="N551" s="22" t="e">
        <f>INDEX(#REF!,MATCH($K551,#REF!,0))</f>
        <v>#REF!</v>
      </c>
      <c r="O551" s="21"/>
      <c r="P551" s="25" t="str">
        <f t="shared" si="100"/>
        <v>小学数学第8考场</v>
      </c>
      <c r="Q551" s="21"/>
      <c r="R551" s="21">
        <v>217</v>
      </c>
      <c r="S551" s="21" t="s">
        <v>181</v>
      </c>
      <c r="T551" s="32" t="str">
        <f t="shared" si="101"/>
        <v>小学数学</v>
      </c>
      <c r="U551" s="32" t="str">
        <f>IFERROR(VLOOKUP(复审!T551,#REF!,2,FALSE),"无此科目")</f>
        <v>无此科目</v>
      </c>
      <c r="V551" s="21" t="str">
        <f t="shared" si="102"/>
        <v>无此科目217</v>
      </c>
      <c r="W551" s="21">
        <f t="shared" si="96"/>
        <v>217</v>
      </c>
      <c r="X551" s="21">
        <f t="shared" si="97"/>
        <v>1</v>
      </c>
      <c r="Y551" s="21">
        <f t="shared" si="103"/>
        <v>1</v>
      </c>
      <c r="Z55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51" s="13" t="str">
        <f t="shared" si="98"/>
        <v/>
      </c>
      <c r="AB551" s="13" t="str">
        <f t="shared" si="104"/>
        <v>Y</v>
      </c>
      <c r="AC551" s="13" t="str">
        <f t="shared" si="105"/>
        <v/>
      </c>
      <c r="AD551" s="13">
        <f t="shared" si="106"/>
        <v>1</v>
      </c>
      <c r="AE551" s="13" t="e">
        <f>IF(AND(VLOOKUP($T551,#REF!,2,0)=0,S551=""),"“错误请确认”",IF(VLOOKUP($T551,#REF!,2,0)=0,S551,VLOOKUP($T551,#REF!,2,0)))</f>
        <v>#REF!</v>
      </c>
      <c r="AF551" s="13" t="s">
        <v>2590</v>
      </c>
      <c r="AG551" s="13" t="e">
        <f>IF(VLOOKUP(T551,#REF!,29,0)=0,VLOOKUP(T551,#REF!,23,0)&amp;RIGHT(S551,2),VLOOKUP(T551,#REF!,23,0)&amp;VLOOKUP(T551,#REF!,29,0))</f>
        <v>#REF!</v>
      </c>
      <c r="AH551" s="13" t="s">
        <v>1561</v>
      </c>
      <c r="AI551" s="13" t="e">
        <f t="shared" si="107"/>
        <v>#REF!</v>
      </c>
    </row>
    <row r="552" ht="15" customHeight="1" spans="1:35">
      <c r="A552" s="21">
        <f t="shared" si="99"/>
        <v>551</v>
      </c>
      <c r="B552" s="22" t="s">
        <v>2591</v>
      </c>
      <c r="C552" s="22" t="s">
        <v>35</v>
      </c>
      <c r="D552" s="22" t="s">
        <v>36</v>
      </c>
      <c r="E552" s="22" t="s">
        <v>2592</v>
      </c>
      <c r="F552" s="22" t="s">
        <v>2591</v>
      </c>
      <c r="G552" s="22" t="s">
        <v>2591</v>
      </c>
      <c r="H552" s="22" t="s">
        <v>2591</v>
      </c>
      <c r="I552" s="22" t="s">
        <v>2591</v>
      </c>
      <c r="J552" s="22" t="s">
        <v>2591</v>
      </c>
      <c r="K552" s="22" t="s">
        <v>1561</v>
      </c>
      <c r="L552" s="22" t="s">
        <v>2593</v>
      </c>
      <c r="M552" s="22" t="s">
        <v>2593</v>
      </c>
      <c r="N552" s="22" t="e">
        <f>INDEX(#REF!,MATCH($K552,#REF!,0))</f>
        <v>#REF!</v>
      </c>
      <c r="O552" s="21"/>
      <c r="P552" s="25" t="str">
        <f t="shared" si="100"/>
        <v/>
      </c>
      <c r="Q552" s="21"/>
      <c r="R552" s="21"/>
      <c r="S552" s="21"/>
      <c r="T552" s="32" t="str">
        <f t="shared" si="101"/>
        <v>小学数学</v>
      </c>
      <c r="U552" s="32" t="str">
        <f>IFERROR(VLOOKUP(复审!T552,#REF!,2,FALSE),"无此科目")</f>
        <v>无此科目</v>
      </c>
      <c r="V552" s="21" t="str">
        <f t="shared" si="102"/>
        <v/>
      </c>
      <c r="W552" s="21">
        <f t="shared" si="96"/>
        <v>0</v>
      </c>
      <c r="X552" s="21">
        <f t="shared" si="97"/>
        <v>1</v>
      </c>
      <c r="Y552" s="21" t="str">
        <f t="shared" si="103"/>
        <v/>
      </c>
      <c r="Z55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52" s="13" t="str">
        <f t="shared" si="98"/>
        <v/>
      </c>
      <c r="AB552" s="13" t="str">
        <f t="shared" si="104"/>
        <v>N</v>
      </c>
      <c r="AC552" s="13">
        <f t="shared" si="105"/>
        <v>313</v>
      </c>
      <c r="AD552" s="13" t="str">
        <f t="shared" si="106"/>
        <v/>
      </c>
      <c r="AE552" s="13" t="e">
        <f>IF(AND(VLOOKUP($T552,#REF!,2,0)=0,S552=""),"“错误请确认”",IF(VLOOKUP($T552,#REF!,2,0)=0,S552,VLOOKUP($T552,#REF!,2,0)))</f>
        <v>#REF!</v>
      </c>
      <c r="AF552" s="13" t="s">
        <v>2594</v>
      </c>
      <c r="AG552" s="13" t="e">
        <f>IF(VLOOKUP(T552,#REF!,29,0)=0,VLOOKUP(T552,#REF!,23,0)&amp;RIGHT(S552,2),VLOOKUP(T552,#REF!,23,0)&amp;VLOOKUP(T552,#REF!,29,0))</f>
        <v>#REF!</v>
      </c>
      <c r="AH552" s="13" t="s">
        <v>50</v>
      </c>
      <c r="AI552" s="13" t="e">
        <f t="shared" si="107"/>
        <v>#REF!</v>
      </c>
    </row>
    <row r="553" ht="15" customHeight="1" spans="1:35">
      <c r="A553" s="21">
        <f t="shared" si="99"/>
        <v>552</v>
      </c>
      <c r="B553" s="22" t="s">
        <v>2595</v>
      </c>
      <c r="C553" s="22" t="s">
        <v>45</v>
      </c>
      <c r="D553" s="22" t="s">
        <v>36</v>
      </c>
      <c r="E553" s="22" t="s">
        <v>2596</v>
      </c>
      <c r="F553" s="22" t="s">
        <v>2595</v>
      </c>
      <c r="G553" s="22" t="s">
        <v>2595</v>
      </c>
      <c r="H553" s="22" t="s">
        <v>2595</v>
      </c>
      <c r="I553" s="22" t="s">
        <v>2595</v>
      </c>
      <c r="J553" s="22" t="s">
        <v>2595</v>
      </c>
      <c r="K553" s="22" t="s">
        <v>1561</v>
      </c>
      <c r="L553" s="22" t="s">
        <v>2597</v>
      </c>
      <c r="M553" s="22" t="s">
        <v>2598</v>
      </c>
      <c r="N553" s="22" t="e">
        <f>INDEX(#REF!,MATCH($K553,#REF!,0))</f>
        <v>#REF!</v>
      </c>
      <c r="O553" s="21"/>
      <c r="P553" s="25" t="str">
        <f t="shared" si="100"/>
        <v/>
      </c>
      <c r="Q553" s="21"/>
      <c r="R553" s="21"/>
      <c r="S553" s="21"/>
      <c r="T553" s="32" t="str">
        <f t="shared" si="101"/>
        <v>小学数学</v>
      </c>
      <c r="U553" s="32" t="str">
        <f>IFERROR(VLOOKUP(复审!T553,#REF!,2,FALSE),"无此科目")</f>
        <v>无此科目</v>
      </c>
      <c r="V553" s="21" t="str">
        <f t="shared" si="102"/>
        <v/>
      </c>
      <c r="W553" s="21">
        <f t="shared" si="96"/>
        <v>0</v>
      </c>
      <c r="X553" s="21">
        <f t="shared" si="97"/>
        <v>1</v>
      </c>
      <c r="Y553" s="21" t="str">
        <f t="shared" si="103"/>
        <v/>
      </c>
      <c r="Z55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53" s="13" t="str">
        <f t="shared" si="98"/>
        <v/>
      </c>
      <c r="AB553" s="13" t="str">
        <f t="shared" si="104"/>
        <v>N</v>
      </c>
      <c r="AC553" s="13">
        <f t="shared" si="105"/>
        <v>314</v>
      </c>
      <c r="AD553" s="13" t="str">
        <f t="shared" si="106"/>
        <v/>
      </c>
      <c r="AE553" s="13" t="e">
        <f>IF(AND(VLOOKUP($T553,#REF!,2,0)=0,S553=""),"“错误请确认”",IF(VLOOKUP($T553,#REF!,2,0)=0,S553,VLOOKUP($T553,#REF!,2,0)))</f>
        <v>#REF!</v>
      </c>
      <c r="AF553" s="13" t="s">
        <v>2599</v>
      </c>
      <c r="AG553" s="13" t="e">
        <f>IF(VLOOKUP(T553,#REF!,29,0)=0,VLOOKUP(T553,#REF!,23,0)&amp;RIGHT(S553,2),VLOOKUP(T553,#REF!,23,0)&amp;VLOOKUP(T553,#REF!,29,0))</f>
        <v>#REF!</v>
      </c>
      <c r="AH553" s="13" t="s">
        <v>50</v>
      </c>
      <c r="AI553" s="13" t="e">
        <f t="shared" si="107"/>
        <v>#REF!</v>
      </c>
    </row>
    <row r="554" ht="15" customHeight="1" spans="1:35">
      <c r="A554" s="21">
        <f t="shared" si="99"/>
        <v>553</v>
      </c>
      <c r="B554" s="22" t="s">
        <v>2600</v>
      </c>
      <c r="C554" s="22" t="s">
        <v>45</v>
      </c>
      <c r="D554" s="22" t="s">
        <v>36</v>
      </c>
      <c r="E554" s="22" t="s">
        <v>2601</v>
      </c>
      <c r="F554" s="22" t="s">
        <v>2600</v>
      </c>
      <c r="G554" s="22" t="s">
        <v>2600</v>
      </c>
      <c r="H554" s="22" t="s">
        <v>2600</v>
      </c>
      <c r="I554" s="22" t="s">
        <v>2600</v>
      </c>
      <c r="J554" s="22" t="s">
        <v>2600</v>
      </c>
      <c r="K554" s="22" t="s">
        <v>1561</v>
      </c>
      <c r="L554" s="22" t="s">
        <v>2602</v>
      </c>
      <c r="M554" s="22" t="s">
        <v>2603</v>
      </c>
      <c r="N554" s="22" t="e">
        <f>INDEX(#REF!,MATCH($K554,#REF!,0))</f>
        <v>#REF!</v>
      </c>
      <c r="O554" s="21"/>
      <c r="P554" s="25" t="str">
        <f t="shared" si="100"/>
        <v/>
      </c>
      <c r="Q554" s="21"/>
      <c r="R554" s="21"/>
      <c r="S554" s="21"/>
      <c r="T554" s="32" t="str">
        <f t="shared" si="101"/>
        <v>小学数学</v>
      </c>
      <c r="U554" s="32" t="str">
        <f>IFERROR(VLOOKUP(复审!T554,#REF!,2,FALSE),"无此科目")</f>
        <v>无此科目</v>
      </c>
      <c r="V554" s="21" t="str">
        <f t="shared" si="102"/>
        <v/>
      </c>
      <c r="W554" s="21">
        <f t="shared" si="96"/>
        <v>0</v>
      </c>
      <c r="X554" s="21">
        <f t="shared" si="97"/>
        <v>1</v>
      </c>
      <c r="Y554" s="21" t="str">
        <f t="shared" si="103"/>
        <v/>
      </c>
      <c r="Z55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54" s="13" t="str">
        <f t="shared" si="98"/>
        <v/>
      </c>
      <c r="AB554" s="13" t="str">
        <f t="shared" si="104"/>
        <v>N</v>
      </c>
      <c r="AC554" s="13">
        <f t="shared" si="105"/>
        <v>315</v>
      </c>
      <c r="AD554" s="13" t="str">
        <f t="shared" si="106"/>
        <v/>
      </c>
      <c r="AE554" s="13" t="e">
        <f>IF(AND(VLOOKUP($T554,#REF!,2,0)=0,S554=""),"“错误请确认”",IF(VLOOKUP($T554,#REF!,2,0)=0,S554,VLOOKUP($T554,#REF!,2,0)))</f>
        <v>#REF!</v>
      </c>
      <c r="AF554" s="13" t="s">
        <v>2604</v>
      </c>
      <c r="AG554" s="13" t="e">
        <f>IF(VLOOKUP(T554,#REF!,29,0)=0,VLOOKUP(T554,#REF!,23,0)&amp;RIGHT(S554,2),VLOOKUP(T554,#REF!,23,0)&amp;VLOOKUP(T554,#REF!,29,0))</f>
        <v>#REF!</v>
      </c>
      <c r="AH554" s="13" t="s">
        <v>50</v>
      </c>
      <c r="AI554" s="13" t="e">
        <f t="shared" si="107"/>
        <v>#REF!</v>
      </c>
    </row>
    <row r="555" ht="15" customHeight="1" spans="1:35">
      <c r="A555" s="21">
        <f t="shared" si="99"/>
        <v>554</v>
      </c>
      <c r="B555" s="22" t="s">
        <v>2605</v>
      </c>
      <c r="C555" s="22" t="s">
        <v>45</v>
      </c>
      <c r="D555" s="22" t="s">
        <v>36</v>
      </c>
      <c r="E555" s="22" t="s">
        <v>2606</v>
      </c>
      <c r="F555" s="22" t="s">
        <v>2605</v>
      </c>
      <c r="G555" s="22" t="s">
        <v>2605</v>
      </c>
      <c r="H555" s="22" t="s">
        <v>2605</v>
      </c>
      <c r="I555" s="22" t="s">
        <v>2605</v>
      </c>
      <c r="J555" s="22" t="s">
        <v>2605</v>
      </c>
      <c r="K555" s="22" t="s">
        <v>1561</v>
      </c>
      <c r="L555" s="22" t="s">
        <v>2607</v>
      </c>
      <c r="M555" s="22" t="s">
        <v>2608</v>
      </c>
      <c r="N555" s="22" t="e">
        <f>INDEX(#REF!,MATCH($K555,#REF!,0))</f>
        <v>#REF!</v>
      </c>
      <c r="O555" s="21"/>
      <c r="P555" s="25" t="str">
        <f t="shared" si="100"/>
        <v/>
      </c>
      <c r="Q555" s="21"/>
      <c r="R555" s="21"/>
      <c r="S555" s="21"/>
      <c r="T555" s="32" t="str">
        <f t="shared" si="101"/>
        <v>小学数学</v>
      </c>
      <c r="U555" s="32" t="str">
        <f>IFERROR(VLOOKUP(复审!T555,#REF!,2,FALSE),"无此科目")</f>
        <v>无此科目</v>
      </c>
      <c r="V555" s="21" t="str">
        <f t="shared" si="102"/>
        <v/>
      </c>
      <c r="W555" s="21">
        <f t="shared" si="96"/>
        <v>0</v>
      </c>
      <c r="X555" s="21">
        <f t="shared" si="97"/>
        <v>1</v>
      </c>
      <c r="Y555" s="21" t="str">
        <f t="shared" si="103"/>
        <v/>
      </c>
      <c r="Z55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55" s="13" t="str">
        <f t="shared" si="98"/>
        <v/>
      </c>
      <c r="AB555" s="13" t="str">
        <f t="shared" si="104"/>
        <v>N</v>
      </c>
      <c r="AC555" s="13">
        <f t="shared" si="105"/>
        <v>316</v>
      </c>
      <c r="AD555" s="13" t="str">
        <f t="shared" si="106"/>
        <v/>
      </c>
      <c r="AE555" s="13" t="e">
        <f>IF(AND(VLOOKUP($T555,#REF!,2,0)=0,S555=""),"“错误请确认”",IF(VLOOKUP($T555,#REF!,2,0)=0,S555,VLOOKUP($T555,#REF!,2,0)))</f>
        <v>#REF!</v>
      </c>
      <c r="AF555" s="13" t="s">
        <v>2609</v>
      </c>
      <c r="AG555" s="13" t="e">
        <f>IF(VLOOKUP(T555,#REF!,29,0)=0,VLOOKUP(T555,#REF!,23,0)&amp;RIGHT(S555,2),VLOOKUP(T555,#REF!,23,0)&amp;VLOOKUP(T555,#REF!,29,0))</f>
        <v>#REF!</v>
      </c>
      <c r="AH555" s="13" t="s">
        <v>50</v>
      </c>
      <c r="AI555" s="13" t="e">
        <f t="shared" si="107"/>
        <v>#REF!</v>
      </c>
    </row>
    <row r="556" ht="15" customHeight="1" spans="1:35">
      <c r="A556" s="21">
        <f t="shared" si="99"/>
        <v>555</v>
      </c>
      <c r="B556" s="22" t="s">
        <v>2610</v>
      </c>
      <c r="C556" s="22" t="s">
        <v>35</v>
      </c>
      <c r="D556" s="22" t="s">
        <v>36</v>
      </c>
      <c r="E556" s="22" t="s">
        <v>2611</v>
      </c>
      <c r="F556" s="22" t="s">
        <v>2610</v>
      </c>
      <c r="G556" s="22" t="s">
        <v>2610</v>
      </c>
      <c r="H556" s="22" t="s">
        <v>2610</v>
      </c>
      <c r="I556" s="22" t="s">
        <v>2610</v>
      </c>
      <c r="J556" s="22" t="s">
        <v>2610</v>
      </c>
      <c r="K556" s="22" t="s">
        <v>1561</v>
      </c>
      <c r="L556" s="22" t="s">
        <v>2612</v>
      </c>
      <c r="M556" s="22" t="s">
        <v>2612</v>
      </c>
      <c r="N556" s="22" t="e">
        <f>INDEX(#REF!,MATCH($K556,#REF!,0))</f>
        <v>#REF!</v>
      </c>
      <c r="O556" s="21"/>
      <c r="P556" s="25" t="str">
        <f t="shared" si="100"/>
        <v>小学数学第3考场</v>
      </c>
      <c r="Q556" s="21"/>
      <c r="R556" s="21">
        <v>72</v>
      </c>
      <c r="S556" s="21" t="s">
        <v>210</v>
      </c>
      <c r="T556" s="32" t="str">
        <f t="shared" si="101"/>
        <v>小学数学</v>
      </c>
      <c r="U556" s="32" t="str">
        <f>IFERROR(VLOOKUP(复审!T556,#REF!,2,FALSE),"无此科目")</f>
        <v>无此科目</v>
      </c>
      <c r="V556" s="21" t="str">
        <f t="shared" si="102"/>
        <v>无此科目072</v>
      </c>
      <c r="W556" s="21">
        <f t="shared" si="96"/>
        <v>72</v>
      </c>
      <c r="X556" s="21">
        <f t="shared" si="97"/>
        <v>1</v>
      </c>
      <c r="Y556" s="21">
        <f t="shared" si="103"/>
        <v>1</v>
      </c>
      <c r="Z55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56" s="13" t="str">
        <f t="shared" si="98"/>
        <v/>
      </c>
      <c r="AB556" s="13" t="str">
        <f t="shared" si="104"/>
        <v>Y</v>
      </c>
      <c r="AC556" s="13" t="str">
        <f t="shared" si="105"/>
        <v/>
      </c>
      <c r="AD556" s="13">
        <f t="shared" si="106"/>
        <v>1</v>
      </c>
      <c r="AE556" s="13" t="e">
        <f>IF(AND(VLOOKUP($T556,#REF!,2,0)=0,S556=""),"“错误请确认”",IF(VLOOKUP($T556,#REF!,2,0)=0,S556,VLOOKUP($T556,#REF!,2,0)))</f>
        <v>#REF!</v>
      </c>
      <c r="AF556" s="13" t="s">
        <v>2613</v>
      </c>
      <c r="AG556" s="13" t="e">
        <f>IF(VLOOKUP(T556,#REF!,29,0)=0,VLOOKUP(T556,#REF!,23,0)&amp;RIGHT(S556,2),VLOOKUP(T556,#REF!,23,0)&amp;VLOOKUP(T556,#REF!,29,0))</f>
        <v>#REF!</v>
      </c>
      <c r="AH556" s="13" t="s">
        <v>1561</v>
      </c>
      <c r="AI556" s="13" t="e">
        <f t="shared" si="107"/>
        <v>#REF!</v>
      </c>
    </row>
    <row r="557" ht="15" customHeight="1" spans="1:35">
      <c r="A557" s="21">
        <f t="shared" si="99"/>
        <v>556</v>
      </c>
      <c r="B557" s="22" t="s">
        <v>2614</v>
      </c>
      <c r="C557" s="22" t="s">
        <v>45</v>
      </c>
      <c r="D557" s="22" t="s">
        <v>36</v>
      </c>
      <c r="E557" s="22" t="s">
        <v>2615</v>
      </c>
      <c r="F557" s="22" t="s">
        <v>2614</v>
      </c>
      <c r="G557" s="22" t="s">
        <v>2614</v>
      </c>
      <c r="H557" s="22" t="s">
        <v>2614</v>
      </c>
      <c r="I557" s="22" t="s">
        <v>2614</v>
      </c>
      <c r="J557" s="22" t="s">
        <v>2614</v>
      </c>
      <c r="K557" s="22" t="s">
        <v>1561</v>
      </c>
      <c r="L557" s="22" t="s">
        <v>2616</v>
      </c>
      <c r="M557" s="22" t="s">
        <v>2616</v>
      </c>
      <c r="N557" s="22" t="e">
        <f>INDEX(#REF!,MATCH($K557,#REF!,0))</f>
        <v>#REF!</v>
      </c>
      <c r="O557" s="21"/>
      <c r="P557" s="25" t="str">
        <f t="shared" si="100"/>
        <v>小学数学第3考场</v>
      </c>
      <c r="Q557" s="21"/>
      <c r="R557" s="21">
        <v>71</v>
      </c>
      <c r="S557" s="21" t="s">
        <v>1569</v>
      </c>
      <c r="T557" s="32" t="str">
        <f t="shared" si="101"/>
        <v>小学数学</v>
      </c>
      <c r="U557" s="32" t="str">
        <f>IFERROR(VLOOKUP(复审!T557,#REF!,2,FALSE),"无此科目")</f>
        <v>无此科目</v>
      </c>
      <c r="V557" s="21" t="str">
        <f t="shared" si="102"/>
        <v>无此科目071</v>
      </c>
      <c r="W557" s="21">
        <f t="shared" si="96"/>
        <v>71</v>
      </c>
      <c r="X557" s="21">
        <f t="shared" si="97"/>
        <v>1</v>
      </c>
      <c r="Y557" s="21">
        <f t="shared" si="103"/>
        <v>1</v>
      </c>
      <c r="Z55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57" s="13" t="str">
        <f t="shared" si="98"/>
        <v/>
      </c>
      <c r="AB557" s="13" t="str">
        <f t="shared" si="104"/>
        <v>Y</v>
      </c>
      <c r="AC557" s="13" t="str">
        <f t="shared" si="105"/>
        <v/>
      </c>
      <c r="AD557" s="13">
        <f t="shared" si="106"/>
        <v>1</v>
      </c>
      <c r="AE557" s="13" t="e">
        <f>IF(AND(VLOOKUP($T557,#REF!,2,0)=0,S557=""),"“错误请确认”",IF(VLOOKUP($T557,#REF!,2,0)=0,S557,VLOOKUP($T557,#REF!,2,0)))</f>
        <v>#REF!</v>
      </c>
      <c r="AF557" s="13" t="s">
        <v>2617</v>
      </c>
      <c r="AG557" s="13" t="e">
        <f>IF(VLOOKUP(T557,#REF!,29,0)=0,VLOOKUP(T557,#REF!,23,0)&amp;RIGHT(S557,2),VLOOKUP(T557,#REF!,23,0)&amp;VLOOKUP(T557,#REF!,29,0))</f>
        <v>#REF!</v>
      </c>
      <c r="AH557" s="13" t="s">
        <v>1647</v>
      </c>
      <c r="AI557" s="13" t="e">
        <f t="shared" si="107"/>
        <v>#REF!</v>
      </c>
    </row>
    <row r="558" ht="15" customHeight="1" spans="1:35">
      <c r="A558" s="21">
        <f t="shared" si="99"/>
        <v>557</v>
      </c>
      <c r="B558" s="22" t="s">
        <v>2618</v>
      </c>
      <c r="C558" s="22" t="s">
        <v>35</v>
      </c>
      <c r="D558" s="22" t="s">
        <v>36</v>
      </c>
      <c r="E558" s="22" t="s">
        <v>2619</v>
      </c>
      <c r="F558" s="22" t="s">
        <v>2618</v>
      </c>
      <c r="G558" s="22" t="s">
        <v>2618</v>
      </c>
      <c r="H558" s="22" t="s">
        <v>2618</v>
      </c>
      <c r="I558" s="22" t="s">
        <v>2618</v>
      </c>
      <c r="J558" s="22" t="s">
        <v>2618</v>
      </c>
      <c r="K558" s="22" t="s">
        <v>1561</v>
      </c>
      <c r="L558" s="22" t="s">
        <v>1557</v>
      </c>
      <c r="M558" s="22" t="s">
        <v>1556</v>
      </c>
      <c r="N558" s="22" t="e">
        <f>INDEX(#REF!,MATCH($K558,#REF!,0))</f>
        <v>#REF!</v>
      </c>
      <c r="O558" s="21"/>
      <c r="P558" s="25" t="str">
        <f t="shared" si="100"/>
        <v/>
      </c>
      <c r="Q558" s="21"/>
      <c r="R558" s="21"/>
      <c r="S558" s="21"/>
      <c r="T558" s="32" t="str">
        <f t="shared" si="101"/>
        <v>小学数学</v>
      </c>
      <c r="U558" s="32" t="str">
        <f>IFERROR(VLOOKUP(复审!T558,#REF!,2,FALSE),"无此科目")</f>
        <v>无此科目</v>
      </c>
      <c r="V558" s="21" t="str">
        <f t="shared" si="102"/>
        <v/>
      </c>
      <c r="W558" s="21">
        <f t="shared" si="96"/>
        <v>0</v>
      </c>
      <c r="X558" s="21">
        <f t="shared" si="97"/>
        <v>1</v>
      </c>
      <c r="Y558" s="21" t="str">
        <f t="shared" si="103"/>
        <v/>
      </c>
      <c r="Z55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58" s="13" t="str">
        <f t="shared" si="98"/>
        <v/>
      </c>
      <c r="AB558" s="13" t="str">
        <f t="shared" si="104"/>
        <v>N</v>
      </c>
      <c r="AC558" s="13">
        <f t="shared" si="105"/>
        <v>317</v>
      </c>
      <c r="AD558" s="13" t="str">
        <f t="shared" si="106"/>
        <v/>
      </c>
      <c r="AE558" s="13" t="e">
        <f>IF(AND(VLOOKUP($T558,#REF!,2,0)=0,S558=""),"“错误请确认”",IF(VLOOKUP($T558,#REF!,2,0)=0,S558,VLOOKUP($T558,#REF!,2,0)))</f>
        <v>#REF!</v>
      </c>
      <c r="AF558" s="13" t="s">
        <v>2620</v>
      </c>
      <c r="AG558" s="13" t="e">
        <f>IF(VLOOKUP(T558,#REF!,29,0)=0,VLOOKUP(T558,#REF!,23,0)&amp;RIGHT(S558,2),VLOOKUP(T558,#REF!,23,0)&amp;VLOOKUP(T558,#REF!,29,0))</f>
        <v>#REF!</v>
      </c>
      <c r="AH558" s="13" t="s">
        <v>50</v>
      </c>
      <c r="AI558" s="13" t="e">
        <f t="shared" si="107"/>
        <v>#REF!</v>
      </c>
    </row>
    <row r="559" ht="15" customHeight="1" spans="1:35">
      <c r="A559" s="21">
        <f t="shared" si="99"/>
        <v>558</v>
      </c>
      <c r="B559" s="22" t="s">
        <v>2621</v>
      </c>
      <c r="C559" s="22" t="s">
        <v>45</v>
      </c>
      <c r="D559" s="22" t="s">
        <v>36</v>
      </c>
      <c r="E559" s="22" t="s">
        <v>2622</v>
      </c>
      <c r="F559" s="22" t="s">
        <v>2621</v>
      </c>
      <c r="G559" s="22" t="s">
        <v>2621</v>
      </c>
      <c r="H559" s="22" t="s">
        <v>2621</v>
      </c>
      <c r="I559" s="22" t="s">
        <v>2621</v>
      </c>
      <c r="J559" s="22" t="s">
        <v>2621</v>
      </c>
      <c r="K559" s="22" t="s">
        <v>2623</v>
      </c>
      <c r="L559" s="22" t="s">
        <v>2624</v>
      </c>
      <c r="M559" s="22" t="s">
        <v>2624</v>
      </c>
      <c r="N559" s="22" t="e">
        <f>INDEX(#REF!,MATCH($K559,#REF!,0))</f>
        <v>#REF!</v>
      </c>
      <c r="O559" s="21"/>
      <c r="P559" s="25" t="str">
        <f t="shared" si="100"/>
        <v/>
      </c>
      <c r="Q559" s="21"/>
      <c r="R559" s="21"/>
      <c r="S559" s="21"/>
      <c r="T559" s="32" t="str">
        <f t="shared" si="101"/>
        <v>小学英语</v>
      </c>
      <c r="U559" s="32" t="str">
        <f>IFERROR(VLOOKUP(复审!T559,#REF!,2,FALSE),"无此科目")</f>
        <v>无此科目</v>
      </c>
      <c r="V559" s="21" t="str">
        <f t="shared" si="102"/>
        <v/>
      </c>
      <c r="W559" s="21">
        <f t="shared" si="96"/>
        <v>0</v>
      </c>
      <c r="X559" s="21">
        <f t="shared" si="97"/>
        <v>1</v>
      </c>
      <c r="Y559" s="21" t="str">
        <f t="shared" si="103"/>
        <v/>
      </c>
      <c r="Z55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59" s="13" t="str">
        <f t="shared" si="98"/>
        <v/>
      </c>
      <c r="AB559" s="13" t="str">
        <f t="shared" si="104"/>
        <v>N</v>
      </c>
      <c r="AC559" s="13">
        <f t="shared" si="105"/>
        <v>318</v>
      </c>
      <c r="AD559" s="13" t="str">
        <f t="shared" si="106"/>
        <v/>
      </c>
      <c r="AE559" s="13" t="e">
        <f>IF(AND(VLOOKUP($T559,#REF!,2,0)=0,S559=""),"“错误请确认”",IF(VLOOKUP($T559,#REF!,2,0)=0,S559,VLOOKUP($T559,#REF!,2,0)))</f>
        <v>#REF!</v>
      </c>
      <c r="AF559" s="13" t="s">
        <v>2625</v>
      </c>
      <c r="AG559" s="13" t="e">
        <f>IF(VLOOKUP(T559,#REF!,29,0)=0,VLOOKUP(T559,#REF!,23,0)&amp;RIGHT(S559,2),VLOOKUP(T559,#REF!,23,0)&amp;VLOOKUP(T559,#REF!,29,0))</f>
        <v>#REF!</v>
      </c>
      <c r="AH559" s="13" t="s">
        <v>50</v>
      </c>
      <c r="AI559" s="13" t="e">
        <f t="shared" si="107"/>
        <v>#REF!</v>
      </c>
    </row>
    <row r="560" ht="15" customHeight="1" spans="1:35">
      <c r="A560" s="21">
        <f t="shared" si="99"/>
        <v>559</v>
      </c>
      <c r="B560" s="22" t="s">
        <v>2626</v>
      </c>
      <c r="C560" s="22" t="s">
        <v>45</v>
      </c>
      <c r="D560" s="22" t="s">
        <v>36</v>
      </c>
      <c r="E560" s="22" t="s">
        <v>2627</v>
      </c>
      <c r="F560" s="22" t="s">
        <v>2626</v>
      </c>
      <c r="G560" s="22" t="s">
        <v>2626</v>
      </c>
      <c r="H560" s="22" t="s">
        <v>2626</v>
      </c>
      <c r="I560" s="22" t="s">
        <v>2626</v>
      </c>
      <c r="J560" s="22" t="s">
        <v>2626</v>
      </c>
      <c r="K560" s="22" t="s">
        <v>2623</v>
      </c>
      <c r="L560" s="22" t="s">
        <v>2628</v>
      </c>
      <c r="M560" s="22" t="s">
        <v>2628</v>
      </c>
      <c r="N560" s="22" t="e">
        <f>INDEX(#REF!,MATCH($K560,#REF!,0))</f>
        <v>#REF!</v>
      </c>
      <c r="O560" s="21"/>
      <c r="P560" s="25" t="str">
        <f t="shared" si="100"/>
        <v>小学英语第9考场</v>
      </c>
      <c r="Q560" s="21"/>
      <c r="R560" s="21">
        <v>267</v>
      </c>
      <c r="S560" s="21"/>
      <c r="T560" s="32" t="str">
        <f t="shared" si="101"/>
        <v>小学英语</v>
      </c>
      <c r="U560" s="32" t="str">
        <f>IFERROR(VLOOKUP(复审!T560,#REF!,2,FALSE),"无此科目")</f>
        <v>无此科目</v>
      </c>
      <c r="V560" s="21" t="str">
        <f t="shared" si="102"/>
        <v>无此科目267</v>
      </c>
      <c r="W560" s="21">
        <f t="shared" si="96"/>
        <v>267</v>
      </c>
      <c r="X560" s="21">
        <f t="shared" si="97"/>
        <v>1</v>
      </c>
      <c r="Y560" s="21">
        <f t="shared" si="103"/>
        <v>1</v>
      </c>
      <c r="Z56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60" s="13" t="str">
        <f t="shared" si="98"/>
        <v/>
      </c>
      <c r="AB560" s="13" t="str">
        <f t="shared" si="104"/>
        <v>Y</v>
      </c>
      <c r="AC560" s="13" t="str">
        <f t="shared" si="105"/>
        <v/>
      </c>
      <c r="AD560" s="13">
        <f t="shared" si="106"/>
        <v>1</v>
      </c>
      <c r="AE560" s="13" t="e">
        <f>IF(AND(VLOOKUP($T560,#REF!,2,0)=0,S560=""),"“错误请确认”",IF(VLOOKUP($T560,#REF!,2,0)=0,S560,VLOOKUP($T560,#REF!,2,0)))</f>
        <v>#REF!</v>
      </c>
      <c r="AF560" s="13" t="s">
        <v>2629</v>
      </c>
      <c r="AG560" s="13" t="e">
        <f>IF(VLOOKUP(T560,#REF!,29,0)=0,VLOOKUP(T560,#REF!,23,0)&amp;RIGHT(S560,2),VLOOKUP(T560,#REF!,23,0)&amp;VLOOKUP(T560,#REF!,29,0))</f>
        <v>#REF!</v>
      </c>
      <c r="AH560" s="13" t="s">
        <v>61</v>
      </c>
      <c r="AI560" s="13" t="e">
        <f t="shared" si="107"/>
        <v>#REF!</v>
      </c>
    </row>
    <row r="561" ht="15" customHeight="1" spans="1:35">
      <c r="A561" s="21">
        <f t="shared" si="99"/>
        <v>560</v>
      </c>
      <c r="B561" s="22" t="s">
        <v>2630</v>
      </c>
      <c r="C561" s="22" t="s">
        <v>45</v>
      </c>
      <c r="D561" s="22" t="s">
        <v>36</v>
      </c>
      <c r="E561" s="22" t="s">
        <v>2631</v>
      </c>
      <c r="F561" s="22" t="s">
        <v>2630</v>
      </c>
      <c r="G561" s="22" t="s">
        <v>2630</v>
      </c>
      <c r="H561" s="22" t="s">
        <v>2630</v>
      </c>
      <c r="I561" s="22" t="s">
        <v>2630</v>
      </c>
      <c r="J561" s="22" t="s">
        <v>2630</v>
      </c>
      <c r="K561" s="22" t="s">
        <v>2623</v>
      </c>
      <c r="L561" s="22" t="s">
        <v>2632</v>
      </c>
      <c r="M561" s="22" t="s">
        <v>2633</v>
      </c>
      <c r="N561" s="22" t="e">
        <f>INDEX(#REF!,MATCH($K561,#REF!,0))</f>
        <v>#REF!</v>
      </c>
      <c r="O561" s="21"/>
      <c r="P561" s="25" t="str">
        <f t="shared" si="100"/>
        <v>小学英语第9考场</v>
      </c>
      <c r="Q561" s="21"/>
      <c r="R561" s="21">
        <v>270</v>
      </c>
      <c r="S561" s="21"/>
      <c r="T561" s="32" t="str">
        <f t="shared" si="101"/>
        <v>小学英语</v>
      </c>
      <c r="U561" s="32" t="str">
        <f>IFERROR(VLOOKUP(复审!T561,#REF!,2,FALSE),"无此科目")</f>
        <v>无此科目</v>
      </c>
      <c r="V561" s="21" t="str">
        <f t="shared" si="102"/>
        <v>无此科目270</v>
      </c>
      <c r="W561" s="21">
        <f t="shared" si="96"/>
        <v>270</v>
      </c>
      <c r="X561" s="21">
        <f t="shared" si="97"/>
        <v>1</v>
      </c>
      <c r="Y561" s="21">
        <f t="shared" si="103"/>
        <v>1</v>
      </c>
      <c r="Z56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61" s="13" t="str">
        <f t="shared" si="98"/>
        <v/>
      </c>
      <c r="AB561" s="13" t="str">
        <f t="shared" si="104"/>
        <v>Y</v>
      </c>
      <c r="AC561" s="13" t="str">
        <f t="shared" si="105"/>
        <v/>
      </c>
      <c r="AD561" s="13">
        <f t="shared" si="106"/>
        <v>1</v>
      </c>
      <c r="AE561" s="13" t="e">
        <f>IF(AND(VLOOKUP($T561,#REF!,2,0)=0,S561=""),"“错误请确认”",IF(VLOOKUP($T561,#REF!,2,0)=0,S561,VLOOKUP($T561,#REF!,2,0)))</f>
        <v>#REF!</v>
      </c>
      <c r="AF561" s="13" t="s">
        <v>2634</v>
      </c>
      <c r="AG561" s="13" t="e">
        <f>IF(VLOOKUP(T561,#REF!,29,0)=0,VLOOKUP(T561,#REF!,23,0)&amp;RIGHT(S561,2),VLOOKUP(T561,#REF!,23,0)&amp;VLOOKUP(T561,#REF!,29,0))</f>
        <v>#REF!</v>
      </c>
      <c r="AH561" s="13" t="s">
        <v>61</v>
      </c>
      <c r="AI561" s="13" t="e">
        <f t="shared" si="107"/>
        <v>#REF!</v>
      </c>
    </row>
    <row r="562" ht="15" customHeight="1" spans="1:35">
      <c r="A562" s="21">
        <f t="shared" si="99"/>
        <v>561</v>
      </c>
      <c r="B562" s="22" t="s">
        <v>2635</v>
      </c>
      <c r="C562" s="22" t="s">
        <v>45</v>
      </c>
      <c r="D562" s="22" t="s">
        <v>36</v>
      </c>
      <c r="E562" s="22" t="s">
        <v>2636</v>
      </c>
      <c r="F562" s="22" t="s">
        <v>2635</v>
      </c>
      <c r="G562" s="22" t="s">
        <v>2635</v>
      </c>
      <c r="H562" s="22" t="s">
        <v>2635</v>
      </c>
      <c r="I562" s="22" t="s">
        <v>2635</v>
      </c>
      <c r="J562" s="22" t="s">
        <v>2635</v>
      </c>
      <c r="K562" s="22" t="s">
        <v>2623</v>
      </c>
      <c r="L562" s="22" t="s">
        <v>2637</v>
      </c>
      <c r="M562" s="22" t="s">
        <v>2638</v>
      </c>
      <c r="N562" s="22" t="e">
        <f>INDEX(#REF!,MATCH($K562,#REF!,0))</f>
        <v>#REF!</v>
      </c>
      <c r="O562" s="21"/>
      <c r="P562" s="25" t="str">
        <f t="shared" si="100"/>
        <v/>
      </c>
      <c r="Q562" s="21"/>
      <c r="R562" s="21"/>
      <c r="S562" s="21"/>
      <c r="T562" s="32" t="str">
        <f t="shared" si="101"/>
        <v>小学英语</v>
      </c>
      <c r="U562" s="32" t="str">
        <f>IFERROR(VLOOKUP(复审!T562,#REF!,2,FALSE),"无此科目")</f>
        <v>无此科目</v>
      </c>
      <c r="V562" s="21" t="str">
        <f t="shared" si="102"/>
        <v/>
      </c>
      <c r="W562" s="21">
        <f t="shared" si="96"/>
        <v>0</v>
      </c>
      <c r="X562" s="21">
        <f t="shared" si="97"/>
        <v>1</v>
      </c>
      <c r="Y562" s="21" t="str">
        <f t="shared" si="103"/>
        <v/>
      </c>
      <c r="Z56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62" s="13" t="str">
        <f t="shared" si="98"/>
        <v/>
      </c>
      <c r="AB562" s="13" t="str">
        <f t="shared" si="104"/>
        <v>N</v>
      </c>
      <c r="AC562" s="13">
        <f t="shared" si="105"/>
        <v>319</v>
      </c>
      <c r="AD562" s="13" t="str">
        <f t="shared" si="106"/>
        <v/>
      </c>
      <c r="AE562" s="13" t="e">
        <f>IF(AND(VLOOKUP($T562,#REF!,2,0)=0,S562=""),"“错误请确认”",IF(VLOOKUP($T562,#REF!,2,0)=0,S562,VLOOKUP($T562,#REF!,2,0)))</f>
        <v>#REF!</v>
      </c>
      <c r="AF562" s="13" t="s">
        <v>2639</v>
      </c>
      <c r="AG562" s="13" t="e">
        <f>IF(VLOOKUP(T562,#REF!,29,0)=0,VLOOKUP(T562,#REF!,23,0)&amp;RIGHT(S562,2),VLOOKUP(T562,#REF!,23,0)&amp;VLOOKUP(T562,#REF!,29,0))</f>
        <v>#REF!</v>
      </c>
      <c r="AH562" s="13" t="s">
        <v>50</v>
      </c>
      <c r="AI562" s="13" t="e">
        <f t="shared" si="107"/>
        <v>#REF!</v>
      </c>
    </row>
    <row r="563" ht="15" customHeight="1" spans="1:35">
      <c r="A563" s="21">
        <f t="shared" si="99"/>
        <v>562</v>
      </c>
      <c r="B563" s="22" t="s">
        <v>2640</v>
      </c>
      <c r="C563" s="22" t="s">
        <v>45</v>
      </c>
      <c r="D563" s="22" t="s">
        <v>36</v>
      </c>
      <c r="E563" s="22" t="s">
        <v>2641</v>
      </c>
      <c r="F563" s="22" t="s">
        <v>2640</v>
      </c>
      <c r="G563" s="22" t="s">
        <v>2640</v>
      </c>
      <c r="H563" s="22" t="s">
        <v>2640</v>
      </c>
      <c r="I563" s="22" t="s">
        <v>2640</v>
      </c>
      <c r="J563" s="22" t="s">
        <v>2640</v>
      </c>
      <c r="K563" s="22" t="s">
        <v>2623</v>
      </c>
      <c r="L563" s="22" t="s">
        <v>2642</v>
      </c>
      <c r="M563" s="22" t="s">
        <v>91</v>
      </c>
      <c r="N563" s="22" t="e">
        <f>INDEX(#REF!,MATCH($K563,#REF!,0))</f>
        <v>#REF!</v>
      </c>
      <c r="O563" s="21"/>
      <c r="P563" s="25" t="str">
        <f t="shared" si="100"/>
        <v/>
      </c>
      <c r="Q563" s="21"/>
      <c r="R563" s="21"/>
      <c r="S563" s="21"/>
      <c r="T563" s="32" t="str">
        <f t="shared" si="101"/>
        <v>小学英语</v>
      </c>
      <c r="U563" s="32" t="str">
        <f>IFERROR(VLOOKUP(复审!T563,#REF!,2,FALSE),"无此科目")</f>
        <v>无此科目</v>
      </c>
      <c r="V563" s="21" t="str">
        <f t="shared" si="102"/>
        <v/>
      </c>
      <c r="W563" s="21">
        <f t="shared" si="96"/>
        <v>0</v>
      </c>
      <c r="X563" s="21">
        <f t="shared" si="97"/>
        <v>1</v>
      </c>
      <c r="Y563" s="21" t="str">
        <f t="shared" si="103"/>
        <v/>
      </c>
      <c r="Z56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63" s="13" t="str">
        <f t="shared" si="98"/>
        <v/>
      </c>
      <c r="AB563" s="13" t="str">
        <f t="shared" si="104"/>
        <v>N</v>
      </c>
      <c r="AC563" s="13">
        <f t="shared" si="105"/>
        <v>320</v>
      </c>
      <c r="AD563" s="13" t="str">
        <f t="shared" si="106"/>
        <v/>
      </c>
      <c r="AE563" s="13" t="e">
        <f>IF(AND(VLOOKUP($T563,#REF!,2,0)=0,S563=""),"“错误请确认”",IF(VLOOKUP($T563,#REF!,2,0)=0,S563,VLOOKUP($T563,#REF!,2,0)))</f>
        <v>#REF!</v>
      </c>
      <c r="AF563" s="13" t="s">
        <v>2643</v>
      </c>
      <c r="AG563" s="13" t="e">
        <f>IF(VLOOKUP(T563,#REF!,29,0)=0,VLOOKUP(T563,#REF!,23,0)&amp;RIGHT(S563,2),VLOOKUP(T563,#REF!,23,0)&amp;VLOOKUP(T563,#REF!,29,0))</f>
        <v>#REF!</v>
      </c>
      <c r="AH563" s="13" t="s">
        <v>50</v>
      </c>
      <c r="AI563" s="13" t="e">
        <f t="shared" si="107"/>
        <v>#REF!</v>
      </c>
    </row>
    <row r="564" ht="15" customHeight="1" spans="1:35">
      <c r="A564" s="21">
        <f t="shared" si="99"/>
        <v>563</v>
      </c>
      <c r="B564" s="22" t="s">
        <v>2644</v>
      </c>
      <c r="C564" s="22" t="s">
        <v>45</v>
      </c>
      <c r="D564" s="22" t="s">
        <v>36</v>
      </c>
      <c r="E564" s="22" t="s">
        <v>2645</v>
      </c>
      <c r="F564" s="22" t="s">
        <v>2644</v>
      </c>
      <c r="G564" s="22" t="s">
        <v>2644</v>
      </c>
      <c r="H564" s="22" t="s">
        <v>2644</v>
      </c>
      <c r="I564" s="22" t="s">
        <v>2644</v>
      </c>
      <c r="J564" s="22" t="s">
        <v>2644</v>
      </c>
      <c r="K564" s="22" t="s">
        <v>2623</v>
      </c>
      <c r="L564" s="22" t="s">
        <v>2646</v>
      </c>
      <c r="M564" s="22" t="s">
        <v>2647</v>
      </c>
      <c r="N564" s="22" t="e">
        <f>INDEX(#REF!,MATCH($K564,#REF!,0))</f>
        <v>#REF!</v>
      </c>
      <c r="O564" s="21"/>
      <c r="P564" s="25" t="str">
        <f t="shared" si="100"/>
        <v>小学英语第13考场</v>
      </c>
      <c r="Q564" s="21"/>
      <c r="R564" s="21">
        <v>362</v>
      </c>
      <c r="S564" s="21"/>
      <c r="T564" s="32" t="str">
        <f t="shared" si="101"/>
        <v>小学英语</v>
      </c>
      <c r="U564" s="32" t="str">
        <f>IFERROR(VLOOKUP(复审!T564,#REF!,2,FALSE),"无此科目")</f>
        <v>无此科目</v>
      </c>
      <c r="V564" s="21" t="str">
        <f t="shared" si="102"/>
        <v>无此科目362</v>
      </c>
      <c r="W564" s="21">
        <f t="shared" si="96"/>
        <v>362</v>
      </c>
      <c r="X564" s="21">
        <f t="shared" si="97"/>
        <v>1</v>
      </c>
      <c r="Y564" s="21">
        <f t="shared" si="103"/>
        <v>1</v>
      </c>
      <c r="Z56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64" s="13" t="str">
        <f t="shared" si="98"/>
        <v/>
      </c>
      <c r="AB564" s="13" t="str">
        <f t="shared" si="104"/>
        <v>Y</v>
      </c>
      <c r="AC564" s="13" t="str">
        <f t="shared" si="105"/>
        <v/>
      </c>
      <c r="AD564" s="13">
        <f t="shared" si="106"/>
        <v>1</v>
      </c>
      <c r="AE564" s="13" t="e">
        <f>IF(AND(VLOOKUP($T564,#REF!,2,0)=0,S564=""),"“错误请确认”",IF(VLOOKUP($T564,#REF!,2,0)=0,S564,VLOOKUP($T564,#REF!,2,0)))</f>
        <v>#REF!</v>
      </c>
      <c r="AF564" s="13" t="s">
        <v>2648</v>
      </c>
      <c r="AG564" s="13" t="e">
        <f>IF(VLOOKUP(T564,#REF!,29,0)=0,VLOOKUP(T564,#REF!,23,0)&amp;RIGHT(S564,2),VLOOKUP(T564,#REF!,23,0)&amp;VLOOKUP(T564,#REF!,29,0))</f>
        <v>#REF!</v>
      </c>
      <c r="AH564" s="13" t="s">
        <v>61</v>
      </c>
      <c r="AI564" s="13" t="e">
        <f t="shared" si="107"/>
        <v>#REF!</v>
      </c>
    </row>
    <row r="565" ht="15" customHeight="1" spans="1:35">
      <c r="A565" s="21">
        <f t="shared" si="99"/>
        <v>564</v>
      </c>
      <c r="B565" s="22" t="s">
        <v>2649</v>
      </c>
      <c r="C565" s="22" t="s">
        <v>45</v>
      </c>
      <c r="D565" s="22" t="s">
        <v>36</v>
      </c>
      <c r="E565" s="22" t="s">
        <v>2650</v>
      </c>
      <c r="F565" s="22" t="s">
        <v>2649</v>
      </c>
      <c r="G565" s="22" t="s">
        <v>2649</v>
      </c>
      <c r="H565" s="22" t="s">
        <v>2649</v>
      </c>
      <c r="I565" s="22" t="s">
        <v>2649</v>
      </c>
      <c r="J565" s="22" t="s">
        <v>2649</v>
      </c>
      <c r="K565" s="22" t="s">
        <v>2623</v>
      </c>
      <c r="L565" s="22" t="s">
        <v>2651</v>
      </c>
      <c r="M565" s="22" t="s">
        <v>2652</v>
      </c>
      <c r="N565" s="22" t="e">
        <f>INDEX(#REF!,MATCH($K565,#REF!,0))</f>
        <v>#REF!</v>
      </c>
      <c r="O565" s="21"/>
      <c r="P565" s="25" t="str">
        <f t="shared" si="100"/>
        <v/>
      </c>
      <c r="Q565" s="21"/>
      <c r="R565" s="21"/>
      <c r="S565" s="21"/>
      <c r="T565" s="32" t="str">
        <f t="shared" si="101"/>
        <v>小学英语</v>
      </c>
      <c r="U565" s="32" t="str">
        <f>IFERROR(VLOOKUP(复审!T565,#REF!,2,FALSE),"无此科目")</f>
        <v>无此科目</v>
      </c>
      <c r="V565" s="21" t="str">
        <f t="shared" si="102"/>
        <v/>
      </c>
      <c r="W565" s="21">
        <f t="shared" si="96"/>
        <v>0</v>
      </c>
      <c r="X565" s="21">
        <f t="shared" si="97"/>
        <v>1</v>
      </c>
      <c r="Y565" s="21" t="str">
        <f t="shared" si="103"/>
        <v/>
      </c>
      <c r="Z56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65" s="13" t="str">
        <f t="shared" si="98"/>
        <v/>
      </c>
      <c r="AB565" s="13" t="str">
        <f t="shared" si="104"/>
        <v>N</v>
      </c>
      <c r="AC565" s="13">
        <f t="shared" si="105"/>
        <v>321</v>
      </c>
      <c r="AD565" s="13" t="str">
        <f t="shared" si="106"/>
        <v/>
      </c>
      <c r="AE565" s="13" t="e">
        <f>IF(AND(VLOOKUP($T565,#REF!,2,0)=0,S565=""),"“错误请确认”",IF(VLOOKUP($T565,#REF!,2,0)=0,S565,VLOOKUP($T565,#REF!,2,0)))</f>
        <v>#REF!</v>
      </c>
      <c r="AF565" s="13" t="s">
        <v>2653</v>
      </c>
      <c r="AG565" s="13" t="e">
        <f>IF(VLOOKUP(T565,#REF!,29,0)=0,VLOOKUP(T565,#REF!,23,0)&amp;RIGHT(S565,2),VLOOKUP(T565,#REF!,23,0)&amp;VLOOKUP(T565,#REF!,29,0))</f>
        <v>#REF!</v>
      </c>
      <c r="AH565" s="13" t="s">
        <v>50</v>
      </c>
      <c r="AI565" s="13" t="e">
        <f t="shared" si="107"/>
        <v>#REF!</v>
      </c>
    </row>
    <row r="566" ht="15" customHeight="1" spans="1:35">
      <c r="A566" s="21">
        <f t="shared" si="99"/>
        <v>565</v>
      </c>
      <c r="B566" s="22" t="s">
        <v>2654</v>
      </c>
      <c r="C566" s="22" t="s">
        <v>45</v>
      </c>
      <c r="D566" s="22" t="s">
        <v>36</v>
      </c>
      <c r="E566" s="22" t="s">
        <v>2655</v>
      </c>
      <c r="F566" s="22" t="s">
        <v>2654</v>
      </c>
      <c r="G566" s="22" t="s">
        <v>2654</v>
      </c>
      <c r="H566" s="22" t="s">
        <v>2654</v>
      </c>
      <c r="I566" s="22" t="s">
        <v>2654</v>
      </c>
      <c r="J566" s="22" t="s">
        <v>2654</v>
      </c>
      <c r="K566" s="22" t="s">
        <v>2623</v>
      </c>
      <c r="L566" s="22" t="s">
        <v>2656</v>
      </c>
      <c r="M566" s="22" t="s">
        <v>2657</v>
      </c>
      <c r="N566" s="22" t="e">
        <f>INDEX(#REF!,MATCH($K566,#REF!,0))</f>
        <v>#REF!</v>
      </c>
      <c r="O566" s="21"/>
      <c r="P566" s="25" t="str">
        <f t="shared" si="100"/>
        <v>小学英语第9考场</v>
      </c>
      <c r="Q566" s="21"/>
      <c r="R566" s="21">
        <v>260</v>
      </c>
      <c r="S566" s="21"/>
      <c r="T566" s="32" t="str">
        <f t="shared" si="101"/>
        <v>小学英语</v>
      </c>
      <c r="U566" s="32" t="str">
        <f>IFERROR(VLOOKUP(复审!T566,#REF!,2,FALSE),"无此科目")</f>
        <v>无此科目</v>
      </c>
      <c r="V566" s="21" t="str">
        <f t="shared" si="102"/>
        <v>无此科目260</v>
      </c>
      <c r="W566" s="21">
        <f t="shared" si="96"/>
        <v>260</v>
      </c>
      <c r="X566" s="21">
        <f t="shared" si="97"/>
        <v>1</v>
      </c>
      <c r="Y566" s="21">
        <f t="shared" si="103"/>
        <v>1</v>
      </c>
      <c r="Z56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66" s="13" t="str">
        <f t="shared" si="98"/>
        <v/>
      </c>
      <c r="AB566" s="13" t="str">
        <f t="shared" si="104"/>
        <v>Y</v>
      </c>
      <c r="AC566" s="13" t="str">
        <f t="shared" si="105"/>
        <v/>
      </c>
      <c r="AD566" s="13">
        <f t="shared" si="106"/>
        <v>1</v>
      </c>
      <c r="AE566" s="13" t="e">
        <f>IF(AND(VLOOKUP($T566,#REF!,2,0)=0,S566=""),"“错误请确认”",IF(VLOOKUP($T566,#REF!,2,0)=0,S566,VLOOKUP($T566,#REF!,2,0)))</f>
        <v>#REF!</v>
      </c>
      <c r="AF566" s="13" t="s">
        <v>2658</v>
      </c>
      <c r="AG566" s="13" t="e">
        <f>IF(VLOOKUP(T566,#REF!,29,0)=0,VLOOKUP(T566,#REF!,23,0)&amp;RIGHT(S566,2),VLOOKUP(T566,#REF!,23,0)&amp;VLOOKUP(T566,#REF!,29,0))</f>
        <v>#REF!</v>
      </c>
      <c r="AH566" s="13" t="s">
        <v>2623</v>
      </c>
      <c r="AI566" s="13" t="e">
        <f t="shared" si="107"/>
        <v>#REF!</v>
      </c>
    </row>
    <row r="567" ht="15" customHeight="1" spans="1:35">
      <c r="A567" s="21">
        <f t="shared" si="99"/>
        <v>566</v>
      </c>
      <c r="B567" s="22" t="s">
        <v>2659</v>
      </c>
      <c r="C567" s="22" t="s">
        <v>45</v>
      </c>
      <c r="D567" s="22" t="s">
        <v>36</v>
      </c>
      <c r="E567" s="22" t="s">
        <v>2660</v>
      </c>
      <c r="F567" s="22" t="s">
        <v>2659</v>
      </c>
      <c r="G567" s="22" t="s">
        <v>2659</v>
      </c>
      <c r="H567" s="22" t="s">
        <v>2659</v>
      </c>
      <c r="I567" s="22" t="s">
        <v>2659</v>
      </c>
      <c r="J567" s="22" t="s">
        <v>2659</v>
      </c>
      <c r="K567" s="22" t="s">
        <v>2623</v>
      </c>
      <c r="L567" s="22" t="s">
        <v>2661</v>
      </c>
      <c r="M567" s="22" t="s">
        <v>2662</v>
      </c>
      <c r="N567" s="22" t="e">
        <f>INDEX(#REF!,MATCH($K567,#REF!,0))</f>
        <v>#REF!</v>
      </c>
      <c r="O567" s="21"/>
      <c r="P567" s="25" t="str">
        <f t="shared" si="100"/>
        <v>小学英语第5考场</v>
      </c>
      <c r="Q567" s="21"/>
      <c r="R567" s="21">
        <v>140</v>
      </c>
      <c r="S567" s="21"/>
      <c r="T567" s="32" t="str">
        <f t="shared" si="101"/>
        <v>小学英语</v>
      </c>
      <c r="U567" s="32" t="str">
        <f>IFERROR(VLOOKUP(复审!T567,#REF!,2,FALSE),"无此科目")</f>
        <v>无此科目</v>
      </c>
      <c r="V567" s="21" t="str">
        <f t="shared" si="102"/>
        <v>无此科目140</v>
      </c>
      <c r="W567" s="21">
        <f t="shared" si="96"/>
        <v>140</v>
      </c>
      <c r="X567" s="21">
        <f t="shared" si="97"/>
        <v>1</v>
      </c>
      <c r="Y567" s="21">
        <f t="shared" si="103"/>
        <v>1</v>
      </c>
      <c r="Z56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67" s="13" t="str">
        <f t="shared" si="98"/>
        <v/>
      </c>
      <c r="AB567" s="13" t="str">
        <f t="shared" si="104"/>
        <v>Y</v>
      </c>
      <c r="AC567" s="13" t="str">
        <f t="shared" si="105"/>
        <v/>
      </c>
      <c r="AD567" s="13">
        <f t="shared" si="106"/>
        <v>1</v>
      </c>
      <c r="AE567" s="13" t="e">
        <f>IF(AND(VLOOKUP($T567,#REF!,2,0)=0,S567=""),"“错误请确认”",IF(VLOOKUP($T567,#REF!,2,0)=0,S567,VLOOKUP($T567,#REF!,2,0)))</f>
        <v>#REF!</v>
      </c>
      <c r="AF567" s="13" t="s">
        <v>2663</v>
      </c>
      <c r="AG567" s="13" t="e">
        <f>IF(VLOOKUP(T567,#REF!,29,0)=0,VLOOKUP(T567,#REF!,23,0)&amp;RIGHT(S567,2),VLOOKUP(T567,#REF!,23,0)&amp;VLOOKUP(T567,#REF!,29,0))</f>
        <v>#REF!</v>
      </c>
      <c r="AH567" s="13" t="s">
        <v>1760</v>
      </c>
      <c r="AI567" s="13" t="e">
        <f t="shared" si="107"/>
        <v>#REF!</v>
      </c>
    </row>
    <row r="568" ht="15" customHeight="1" spans="1:35">
      <c r="A568" s="21">
        <f t="shared" si="99"/>
        <v>567</v>
      </c>
      <c r="B568" s="22" t="s">
        <v>2664</v>
      </c>
      <c r="C568" s="22" t="s">
        <v>45</v>
      </c>
      <c r="D568" s="22" t="s">
        <v>36</v>
      </c>
      <c r="E568" s="22" t="s">
        <v>2665</v>
      </c>
      <c r="F568" s="22" t="s">
        <v>2664</v>
      </c>
      <c r="G568" s="22" t="s">
        <v>2664</v>
      </c>
      <c r="H568" s="22" t="s">
        <v>2664</v>
      </c>
      <c r="I568" s="22" t="s">
        <v>2664</v>
      </c>
      <c r="J568" s="22" t="s">
        <v>2664</v>
      </c>
      <c r="K568" s="22" t="s">
        <v>2623</v>
      </c>
      <c r="L568" s="22" t="s">
        <v>2666</v>
      </c>
      <c r="M568" s="22" t="s">
        <v>2667</v>
      </c>
      <c r="N568" s="22" t="e">
        <f>INDEX(#REF!,MATCH($K568,#REF!,0))</f>
        <v>#REF!</v>
      </c>
      <c r="O568" s="21"/>
      <c r="P568" s="25" t="str">
        <f t="shared" si="100"/>
        <v>小学英语第3考场</v>
      </c>
      <c r="Q568" s="21"/>
      <c r="R568" s="21">
        <v>68</v>
      </c>
      <c r="S568" s="21"/>
      <c r="T568" s="32" t="str">
        <f t="shared" si="101"/>
        <v>小学英语</v>
      </c>
      <c r="U568" s="32" t="str">
        <f>IFERROR(VLOOKUP(复审!T568,#REF!,2,FALSE),"无此科目")</f>
        <v>无此科目</v>
      </c>
      <c r="V568" s="21" t="str">
        <f t="shared" si="102"/>
        <v>无此科目068</v>
      </c>
      <c r="W568" s="21">
        <f t="shared" si="96"/>
        <v>68</v>
      </c>
      <c r="X568" s="21">
        <f t="shared" si="97"/>
        <v>1</v>
      </c>
      <c r="Y568" s="21">
        <f t="shared" si="103"/>
        <v>1</v>
      </c>
      <c r="Z56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68" s="13" t="str">
        <f t="shared" si="98"/>
        <v/>
      </c>
      <c r="AB568" s="13" t="str">
        <f t="shared" si="104"/>
        <v>Y</v>
      </c>
      <c r="AC568" s="13" t="str">
        <f t="shared" si="105"/>
        <v/>
      </c>
      <c r="AD568" s="13">
        <f t="shared" si="106"/>
        <v>1</v>
      </c>
      <c r="AE568" s="13" t="e">
        <f>IF(AND(VLOOKUP($T568,#REF!,2,0)=0,S568=""),"“错误请确认”",IF(VLOOKUP($T568,#REF!,2,0)=0,S568,VLOOKUP($T568,#REF!,2,0)))</f>
        <v>#REF!</v>
      </c>
      <c r="AF568" s="13" t="s">
        <v>2668</v>
      </c>
      <c r="AG568" s="13" t="e">
        <f>IF(VLOOKUP(T568,#REF!,29,0)=0,VLOOKUP(T568,#REF!,23,0)&amp;RIGHT(S568,2),VLOOKUP(T568,#REF!,23,0)&amp;VLOOKUP(T568,#REF!,29,0))</f>
        <v>#REF!</v>
      </c>
      <c r="AH568" s="13" t="s">
        <v>2623</v>
      </c>
      <c r="AI568" s="13" t="e">
        <f t="shared" si="107"/>
        <v>#REF!</v>
      </c>
    </row>
    <row r="569" ht="15" customHeight="1" spans="1:35">
      <c r="A569" s="21">
        <f t="shared" si="99"/>
        <v>568</v>
      </c>
      <c r="B569" s="22" t="s">
        <v>2669</v>
      </c>
      <c r="C569" s="22" t="s">
        <v>45</v>
      </c>
      <c r="D569" s="22" t="s">
        <v>36</v>
      </c>
      <c r="E569" s="22" t="s">
        <v>2670</v>
      </c>
      <c r="F569" s="22" t="s">
        <v>2669</v>
      </c>
      <c r="G569" s="22" t="s">
        <v>2669</v>
      </c>
      <c r="H569" s="22" t="s">
        <v>2669</v>
      </c>
      <c r="I569" s="22" t="s">
        <v>2669</v>
      </c>
      <c r="J569" s="22" t="s">
        <v>2669</v>
      </c>
      <c r="K569" s="22" t="s">
        <v>2623</v>
      </c>
      <c r="L569" s="22" t="s">
        <v>2671</v>
      </c>
      <c r="M569" s="22" t="s">
        <v>2672</v>
      </c>
      <c r="N569" s="22" t="e">
        <f>INDEX(#REF!,MATCH($K569,#REF!,0))</f>
        <v>#REF!</v>
      </c>
      <c r="O569" s="21"/>
      <c r="P569" s="25" t="str">
        <f t="shared" si="100"/>
        <v>小学英语第2考场</v>
      </c>
      <c r="Q569" s="21"/>
      <c r="R569" s="21">
        <v>39</v>
      </c>
      <c r="S569" s="21"/>
      <c r="T569" s="32" t="str">
        <f t="shared" si="101"/>
        <v>小学英语</v>
      </c>
      <c r="U569" s="32" t="str">
        <f>IFERROR(VLOOKUP(复审!T569,#REF!,2,FALSE),"无此科目")</f>
        <v>无此科目</v>
      </c>
      <c r="V569" s="21" t="str">
        <f t="shared" si="102"/>
        <v>无此科目039</v>
      </c>
      <c r="W569" s="21">
        <f t="shared" si="96"/>
        <v>39</v>
      </c>
      <c r="X569" s="21">
        <f t="shared" si="97"/>
        <v>1</v>
      </c>
      <c r="Y569" s="21">
        <f t="shared" si="103"/>
        <v>1</v>
      </c>
      <c r="Z56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69" s="13" t="str">
        <f t="shared" si="98"/>
        <v/>
      </c>
      <c r="AB569" s="13" t="str">
        <f t="shared" si="104"/>
        <v>Y</v>
      </c>
      <c r="AC569" s="13" t="str">
        <f t="shared" si="105"/>
        <v/>
      </c>
      <c r="AD569" s="13">
        <f t="shared" si="106"/>
        <v>1</v>
      </c>
      <c r="AE569" s="13" t="e">
        <f>IF(AND(VLOOKUP($T569,#REF!,2,0)=0,S569=""),"“错误请确认”",IF(VLOOKUP($T569,#REF!,2,0)=0,S569,VLOOKUP($T569,#REF!,2,0)))</f>
        <v>#REF!</v>
      </c>
      <c r="AF569" s="13" t="s">
        <v>2673</v>
      </c>
      <c r="AG569" s="13" t="e">
        <f>IF(VLOOKUP(T569,#REF!,29,0)=0,VLOOKUP(T569,#REF!,23,0)&amp;RIGHT(S569,2),VLOOKUP(T569,#REF!,23,0)&amp;VLOOKUP(T569,#REF!,29,0))</f>
        <v>#REF!</v>
      </c>
      <c r="AH569" s="13" t="s">
        <v>2623</v>
      </c>
      <c r="AI569" s="13" t="e">
        <f t="shared" si="107"/>
        <v>#REF!</v>
      </c>
    </row>
    <row r="570" ht="15" customHeight="1" spans="1:35">
      <c r="A570" s="21">
        <f t="shared" si="99"/>
        <v>569</v>
      </c>
      <c r="B570" s="22" t="s">
        <v>2674</v>
      </c>
      <c r="C570" s="22" t="s">
        <v>45</v>
      </c>
      <c r="D570" s="22" t="s">
        <v>36</v>
      </c>
      <c r="E570" s="22" t="s">
        <v>2675</v>
      </c>
      <c r="F570" s="22" t="s">
        <v>2674</v>
      </c>
      <c r="G570" s="22" t="s">
        <v>2674</v>
      </c>
      <c r="H570" s="22" t="s">
        <v>2674</v>
      </c>
      <c r="I570" s="22" t="s">
        <v>2674</v>
      </c>
      <c r="J570" s="22" t="s">
        <v>2674</v>
      </c>
      <c r="K570" s="22" t="s">
        <v>2623</v>
      </c>
      <c r="L570" s="22" t="s">
        <v>2676</v>
      </c>
      <c r="M570" s="22" t="s">
        <v>2677</v>
      </c>
      <c r="N570" s="22" t="e">
        <f>INDEX(#REF!,MATCH($K570,#REF!,0))</f>
        <v>#REF!</v>
      </c>
      <c r="O570" s="21"/>
      <c r="P570" s="25" t="str">
        <f t="shared" si="100"/>
        <v/>
      </c>
      <c r="Q570" s="21"/>
      <c r="R570" s="21"/>
      <c r="S570" s="21"/>
      <c r="T570" s="32" t="str">
        <f t="shared" si="101"/>
        <v>小学英语</v>
      </c>
      <c r="U570" s="32" t="str">
        <f>IFERROR(VLOOKUP(复审!T570,#REF!,2,FALSE),"无此科目")</f>
        <v>无此科目</v>
      </c>
      <c r="V570" s="21" t="str">
        <f t="shared" si="102"/>
        <v/>
      </c>
      <c r="W570" s="21">
        <f t="shared" si="96"/>
        <v>0</v>
      </c>
      <c r="X570" s="21">
        <f t="shared" si="97"/>
        <v>1</v>
      </c>
      <c r="Y570" s="21" t="str">
        <f t="shared" si="103"/>
        <v/>
      </c>
      <c r="Z57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70" s="13" t="str">
        <f t="shared" si="98"/>
        <v/>
      </c>
      <c r="AB570" s="13" t="str">
        <f t="shared" si="104"/>
        <v>N</v>
      </c>
      <c r="AC570" s="13">
        <f t="shared" si="105"/>
        <v>322</v>
      </c>
      <c r="AD570" s="13" t="str">
        <f t="shared" si="106"/>
        <v/>
      </c>
      <c r="AE570" s="13" t="e">
        <f>IF(AND(VLOOKUP($T570,#REF!,2,0)=0,S570=""),"“错误请确认”",IF(VLOOKUP($T570,#REF!,2,0)=0,S570,VLOOKUP($T570,#REF!,2,0)))</f>
        <v>#REF!</v>
      </c>
      <c r="AF570" s="13" t="s">
        <v>2678</v>
      </c>
      <c r="AG570" s="13" t="e">
        <f>IF(VLOOKUP(T570,#REF!,29,0)=0,VLOOKUP(T570,#REF!,23,0)&amp;RIGHT(S570,2),VLOOKUP(T570,#REF!,23,0)&amp;VLOOKUP(T570,#REF!,29,0))</f>
        <v>#REF!</v>
      </c>
      <c r="AH570" s="13" t="s">
        <v>50</v>
      </c>
      <c r="AI570" s="13" t="e">
        <f t="shared" si="107"/>
        <v>#REF!</v>
      </c>
    </row>
    <row r="571" ht="15" customHeight="1" spans="1:35">
      <c r="A571" s="21">
        <f t="shared" si="99"/>
        <v>570</v>
      </c>
      <c r="B571" s="22" t="s">
        <v>2679</v>
      </c>
      <c r="C571" s="22" t="s">
        <v>35</v>
      </c>
      <c r="D571" s="22" t="s">
        <v>36</v>
      </c>
      <c r="E571" s="22" t="s">
        <v>2680</v>
      </c>
      <c r="F571" s="22" t="s">
        <v>2679</v>
      </c>
      <c r="G571" s="22" t="s">
        <v>2679</v>
      </c>
      <c r="H571" s="22" t="s">
        <v>2679</v>
      </c>
      <c r="I571" s="22" t="s">
        <v>2679</v>
      </c>
      <c r="J571" s="22" t="s">
        <v>2679</v>
      </c>
      <c r="K571" s="22" t="s">
        <v>2623</v>
      </c>
      <c r="L571" s="22" t="s">
        <v>2681</v>
      </c>
      <c r="M571" s="22" t="s">
        <v>2682</v>
      </c>
      <c r="N571" s="22" t="e">
        <f>INDEX(#REF!,MATCH($K571,#REF!,0))</f>
        <v>#REF!</v>
      </c>
      <c r="O571" s="21"/>
      <c r="P571" s="25" t="str">
        <f t="shared" si="100"/>
        <v/>
      </c>
      <c r="Q571" s="21"/>
      <c r="R571" s="21"/>
      <c r="S571" s="21"/>
      <c r="T571" s="32" t="str">
        <f t="shared" si="101"/>
        <v>小学英语</v>
      </c>
      <c r="U571" s="32" t="str">
        <f>IFERROR(VLOOKUP(复审!T571,#REF!,2,FALSE),"无此科目")</f>
        <v>无此科目</v>
      </c>
      <c r="V571" s="21" t="str">
        <f t="shared" si="102"/>
        <v/>
      </c>
      <c r="W571" s="21">
        <f t="shared" si="96"/>
        <v>0</v>
      </c>
      <c r="X571" s="21">
        <f t="shared" si="97"/>
        <v>1</v>
      </c>
      <c r="Y571" s="21" t="str">
        <f t="shared" si="103"/>
        <v/>
      </c>
      <c r="Z57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71" s="13" t="str">
        <f t="shared" si="98"/>
        <v/>
      </c>
      <c r="AB571" s="13" t="str">
        <f t="shared" si="104"/>
        <v>N</v>
      </c>
      <c r="AC571" s="13">
        <f t="shared" si="105"/>
        <v>323</v>
      </c>
      <c r="AD571" s="13" t="str">
        <f t="shared" si="106"/>
        <v/>
      </c>
      <c r="AE571" s="13" t="e">
        <f>IF(AND(VLOOKUP($T571,#REF!,2,0)=0,S571=""),"“错误请确认”",IF(VLOOKUP($T571,#REF!,2,0)=0,S571,VLOOKUP($T571,#REF!,2,0)))</f>
        <v>#REF!</v>
      </c>
      <c r="AF571" s="13" t="s">
        <v>2683</v>
      </c>
      <c r="AG571" s="13" t="e">
        <f>IF(VLOOKUP(T571,#REF!,29,0)=0,VLOOKUP(T571,#REF!,23,0)&amp;RIGHT(S571,2),VLOOKUP(T571,#REF!,23,0)&amp;VLOOKUP(T571,#REF!,29,0))</f>
        <v>#REF!</v>
      </c>
      <c r="AH571" s="13" t="s">
        <v>50</v>
      </c>
      <c r="AI571" s="13" t="e">
        <f t="shared" si="107"/>
        <v>#REF!</v>
      </c>
    </row>
    <row r="572" ht="15" customHeight="1" spans="1:35">
      <c r="A572" s="21">
        <f t="shared" si="99"/>
        <v>571</v>
      </c>
      <c r="B572" s="22" t="s">
        <v>2684</v>
      </c>
      <c r="C572" s="22" t="s">
        <v>45</v>
      </c>
      <c r="D572" s="22" t="s">
        <v>36</v>
      </c>
      <c r="E572" s="22" t="s">
        <v>2685</v>
      </c>
      <c r="F572" s="22" t="s">
        <v>2684</v>
      </c>
      <c r="G572" s="22" t="s">
        <v>2684</v>
      </c>
      <c r="H572" s="22" t="s">
        <v>2684</v>
      </c>
      <c r="I572" s="22" t="s">
        <v>2684</v>
      </c>
      <c r="J572" s="22" t="s">
        <v>2684</v>
      </c>
      <c r="K572" s="22" t="s">
        <v>2623</v>
      </c>
      <c r="L572" s="22" t="s">
        <v>2686</v>
      </c>
      <c r="M572" s="22" t="s">
        <v>2686</v>
      </c>
      <c r="N572" s="22" t="e">
        <f>INDEX(#REF!,MATCH($K572,#REF!,0))</f>
        <v>#REF!</v>
      </c>
      <c r="O572" s="21"/>
      <c r="P572" s="25" t="str">
        <f t="shared" si="100"/>
        <v>小学英语第8考场</v>
      </c>
      <c r="Q572" s="21"/>
      <c r="R572" s="21">
        <v>239</v>
      </c>
      <c r="S572" s="21"/>
      <c r="T572" s="32" t="str">
        <f t="shared" si="101"/>
        <v>小学英语</v>
      </c>
      <c r="U572" s="32" t="str">
        <f>IFERROR(VLOOKUP(复审!T572,#REF!,2,FALSE),"无此科目")</f>
        <v>无此科目</v>
      </c>
      <c r="V572" s="21" t="str">
        <f t="shared" si="102"/>
        <v>无此科目239</v>
      </c>
      <c r="W572" s="21">
        <f t="shared" si="96"/>
        <v>239</v>
      </c>
      <c r="X572" s="21">
        <f t="shared" si="97"/>
        <v>1</v>
      </c>
      <c r="Y572" s="21">
        <f t="shared" si="103"/>
        <v>1</v>
      </c>
      <c r="Z57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72" s="13" t="str">
        <f t="shared" si="98"/>
        <v/>
      </c>
      <c r="AB572" s="13" t="str">
        <f t="shared" si="104"/>
        <v>Y</v>
      </c>
      <c r="AC572" s="13" t="str">
        <f t="shared" si="105"/>
        <v/>
      </c>
      <c r="AD572" s="13">
        <f t="shared" si="106"/>
        <v>1</v>
      </c>
      <c r="AE572" s="13" t="e">
        <f>IF(AND(VLOOKUP($T572,#REF!,2,0)=0,S572=""),"“错误请确认”",IF(VLOOKUP($T572,#REF!,2,0)=0,S572,VLOOKUP($T572,#REF!,2,0)))</f>
        <v>#REF!</v>
      </c>
      <c r="AF572" s="13" t="s">
        <v>2687</v>
      </c>
      <c r="AG572" s="13" t="e">
        <f>IF(VLOOKUP(T572,#REF!,29,0)=0,VLOOKUP(T572,#REF!,23,0)&amp;RIGHT(S572,2),VLOOKUP(T572,#REF!,23,0)&amp;VLOOKUP(T572,#REF!,29,0))</f>
        <v>#REF!</v>
      </c>
      <c r="AH572" s="13" t="s">
        <v>2688</v>
      </c>
      <c r="AI572" s="13" t="e">
        <f t="shared" si="107"/>
        <v>#REF!</v>
      </c>
    </row>
    <row r="573" ht="15" customHeight="1" spans="1:35">
      <c r="A573" s="21">
        <f t="shared" si="99"/>
        <v>572</v>
      </c>
      <c r="B573" s="22" t="s">
        <v>2689</v>
      </c>
      <c r="C573" s="22" t="s">
        <v>45</v>
      </c>
      <c r="D573" s="22" t="s">
        <v>36</v>
      </c>
      <c r="E573" s="22" t="s">
        <v>2690</v>
      </c>
      <c r="F573" s="22" t="s">
        <v>2689</v>
      </c>
      <c r="G573" s="22" t="s">
        <v>2689</v>
      </c>
      <c r="H573" s="22" t="s">
        <v>2689</v>
      </c>
      <c r="I573" s="22" t="s">
        <v>2689</v>
      </c>
      <c r="J573" s="22" t="s">
        <v>2689</v>
      </c>
      <c r="K573" s="22" t="s">
        <v>2623</v>
      </c>
      <c r="L573" s="22" t="s">
        <v>2691</v>
      </c>
      <c r="M573" s="22" t="s">
        <v>91</v>
      </c>
      <c r="N573" s="22" t="e">
        <f>INDEX(#REF!,MATCH($K573,#REF!,0))</f>
        <v>#REF!</v>
      </c>
      <c r="O573" s="21"/>
      <c r="P573" s="25" t="str">
        <f t="shared" si="100"/>
        <v>小学英语第8考场</v>
      </c>
      <c r="Q573" s="21"/>
      <c r="R573" s="21">
        <v>233</v>
      </c>
      <c r="S573" s="21"/>
      <c r="T573" s="32" t="str">
        <f t="shared" si="101"/>
        <v>小学英语</v>
      </c>
      <c r="U573" s="32" t="str">
        <f>IFERROR(VLOOKUP(复审!T573,#REF!,2,FALSE),"无此科目")</f>
        <v>无此科目</v>
      </c>
      <c r="V573" s="21" t="str">
        <f t="shared" si="102"/>
        <v>无此科目233</v>
      </c>
      <c r="W573" s="21">
        <f t="shared" si="96"/>
        <v>233</v>
      </c>
      <c r="X573" s="21">
        <f t="shared" si="97"/>
        <v>1</v>
      </c>
      <c r="Y573" s="21">
        <f t="shared" si="103"/>
        <v>1</v>
      </c>
      <c r="Z57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73" s="13" t="str">
        <f t="shared" si="98"/>
        <v/>
      </c>
      <c r="AB573" s="13" t="str">
        <f t="shared" si="104"/>
        <v>Y</v>
      </c>
      <c r="AC573" s="13" t="str">
        <f t="shared" si="105"/>
        <v/>
      </c>
      <c r="AD573" s="13">
        <f t="shared" si="106"/>
        <v>1</v>
      </c>
      <c r="AE573" s="13" t="e">
        <f>IF(AND(VLOOKUP($T573,#REF!,2,0)=0,S573=""),"“错误请确认”",IF(VLOOKUP($T573,#REF!,2,0)=0,S573,VLOOKUP($T573,#REF!,2,0)))</f>
        <v>#REF!</v>
      </c>
      <c r="AF573" s="13" t="s">
        <v>2692</v>
      </c>
      <c r="AG573" s="13" t="e">
        <f>IF(VLOOKUP(T573,#REF!,29,0)=0,VLOOKUP(T573,#REF!,23,0)&amp;RIGHT(S573,2),VLOOKUP(T573,#REF!,23,0)&amp;VLOOKUP(T573,#REF!,29,0))</f>
        <v>#REF!</v>
      </c>
      <c r="AH573" s="13" t="s">
        <v>2623</v>
      </c>
      <c r="AI573" s="13" t="e">
        <f t="shared" si="107"/>
        <v>#REF!</v>
      </c>
    </row>
    <row r="574" ht="15" customHeight="1" spans="1:35">
      <c r="A574" s="21">
        <f t="shared" si="99"/>
        <v>573</v>
      </c>
      <c r="B574" s="22" t="s">
        <v>2693</v>
      </c>
      <c r="C574" s="22" t="s">
        <v>45</v>
      </c>
      <c r="D574" s="22" t="s">
        <v>36</v>
      </c>
      <c r="E574" s="22" t="s">
        <v>2694</v>
      </c>
      <c r="F574" s="22" t="s">
        <v>2693</v>
      </c>
      <c r="G574" s="22" t="s">
        <v>2693</v>
      </c>
      <c r="H574" s="22" t="s">
        <v>2693</v>
      </c>
      <c r="I574" s="22" t="s">
        <v>2693</v>
      </c>
      <c r="J574" s="22" t="s">
        <v>2693</v>
      </c>
      <c r="K574" s="22" t="s">
        <v>2623</v>
      </c>
      <c r="L574" s="22" t="s">
        <v>2695</v>
      </c>
      <c r="M574" s="22" t="s">
        <v>2696</v>
      </c>
      <c r="N574" s="22" t="e">
        <f>INDEX(#REF!,MATCH($K574,#REF!,0))</f>
        <v>#REF!</v>
      </c>
      <c r="O574" s="21"/>
      <c r="P574" s="25" t="str">
        <f t="shared" si="100"/>
        <v>小学英语第1考场</v>
      </c>
      <c r="Q574" s="21"/>
      <c r="R574" s="21">
        <v>24</v>
      </c>
      <c r="S574" s="21"/>
      <c r="T574" s="32" t="str">
        <f t="shared" si="101"/>
        <v>小学英语</v>
      </c>
      <c r="U574" s="32" t="str">
        <f>IFERROR(VLOOKUP(复审!T574,#REF!,2,FALSE),"无此科目")</f>
        <v>无此科目</v>
      </c>
      <c r="V574" s="21" t="str">
        <f t="shared" si="102"/>
        <v>无此科目024</v>
      </c>
      <c r="W574" s="21">
        <f t="shared" si="96"/>
        <v>24</v>
      </c>
      <c r="X574" s="21">
        <f t="shared" si="97"/>
        <v>1</v>
      </c>
      <c r="Y574" s="21">
        <f t="shared" si="103"/>
        <v>1</v>
      </c>
      <c r="Z57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74" s="13" t="str">
        <f t="shared" si="98"/>
        <v/>
      </c>
      <c r="AB574" s="13" t="str">
        <f t="shared" si="104"/>
        <v>Y</v>
      </c>
      <c r="AC574" s="13" t="str">
        <f t="shared" si="105"/>
        <v/>
      </c>
      <c r="AD574" s="13">
        <f t="shared" si="106"/>
        <v>1</v>
      </c>
      <c r="AE574" s="13" t="e">
        <f>IF(AND(VLOOKUP($T574,#REF!,2,0)=0,S574=""),"“错误请确认”",IF(VLOOKUP($T574,#REF!,2,0)=0,S574,VLOOKUP($T574,#REF!,2,0)))</f>
        <v>#REF!</v>
      </c>
      <c r="AF574" s="13" t="s">
        <v>2697</v>
      </c>
      <c r="AG574" s="13" t="e">
        <f>IF(VLOOKUP(T574,#REF!,29,0)=0,VLOOKUP(T574,#REF!,23,0)&amp;RIGHT(S574,2),VLOOKUP(T574,#REF!,23,0)&amp;VLOOKUP(T574,#REF!,29,0))</f>
        <v>#REF!</v>
      </c>
      <c r="AH574" s="13" t="s">
        <v>2623</v>
      </c>
      <c r="AI574" s="13" t="e">
        <f t="shared" si="107"/>
        <v>#REF!</v>
      </c>
    </row>
    <row r="575" ht="15" customHeight="1" spans="1:35">
      <c r="A575" s="21">
        <f t="shared" si="99"/>
        <v>574</v>
      </c>
      <c r="B575" s="22" t="s">
        <v>2698</v>
      </c>
      <c r="C575" s="22" t="s">
        <v>45</v>
      </c>
      <c r="D575" s="22" t="s">
        <v>36</v>
      </c>
      <c r="E575" s="22" t="s">
        <v>2699</v>
      </c>
      <c r="F575" s="22" t="s">
        <v>2698</v>
      </c>
      <c r="G575" s="22" t="s">
        <v>2698</v>
      </c>
      <c r="H575" s="22" t="s">
        <v>2698</v>
      </c>
      <c r="I575" s="22" t="s">
        <v>2698</v>
      </c>
      <c r="J575" s="22" t="s">
        <v>2698</v>
      </c>
      <c r="K575" s="22" t="s">
        <v>2623</v>
      </c>
      <c r="L575" s="22" t="s">
        <v>2700</v>
      </c>
      <c r="M575" s="22" t="s">
        <v>2700</v>
      </c>
      <c r="N575" s="22" t="e">
        <f>INDEX(#REF!,MATCH($K575,#REF!,0))</f>
        <v>#REF!</v>
      </c>
      <c r="O575" s="21"/>
      <c r="P575" s="25" t="str">
        <f t="shared" si="100"/>
        <v/>
      </c>
      <c r="Q575" s="21"/>
      <c r="R575" s="21"/>
      <c r="S575" s="21"/>
      <c r="T575" s="32" t="str">
        <f t="shared" si="101"/>
        <v>小学英语</v>
      </c>
      <c r="U575" s="32" t="str">
        <f>IFERROR(VLOOKUP(复审!T575,#REF!,2,FALSE),"无此科目")</f>
        <v>无此科目</v>
      </c>
      <c r="V575" s="21" t="str">
        <f t="shared" si="102"/>
        <v/>
      </c>
      <c r="W575" s="21">
        <f t="shared" si="96"/>
        <v>0</v>
      </c>
      <c r="X575" s="21">
        <f t="shared" si="97"/>
        <v>1</v>
      </c>
      <c r="Y575" s="21" t="str">
        <f t="shared" si="103"/>
        <v/>
      </c>
      <c r="Z57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75" s="13" t="str">
        <f t="shared" si="98"/>
        <v/>
      </c>
      <c r="AB575" s="13" t="str">
        <f t="shared" si="104"/>
        <v>N</v>
      </c>
      <c r="AC575" s="13">
        <f t="shared" si="105"/>
        <v>324</v>
      </c>
      <c r="AD575" s="13" t="str">
        <f t="shared" si="106"/>
        <v/>
      </c>
      <c r="AE575" s="13" t="e">
        <f>IF(AND(VLOOKUP($T575,#REF!,2,0)=0,S575=""),"“错误请确认”",IF(VLOOKUP($T575,#REF!,2,0)=0,S575,VLOOKUP($T575,#REF!,2,0)))</f>
        <v>#REF!</v>
      </c>
      <c r="AF575" s="13" t="s">
        <v>2701</v>
      </c>
      <c r="AG575" s="13" t="e">
        <f>IF(VLOOKUP(T575,#REF!,29,0)=0,VLOOKUP(T575,#REF!,23,0)&amp;RIGHT(S575,2),VLOOKUP(T575,#REF!,23,0)&amp;VLOOKUP(T575,#REF!,29,0))</f>
        <v>#REF!</v>
      </c>
      <c r="AH575" s="13" t="s">
        <v>50</v>
      </c>
      <c r="AI575" s="13" t="e">
        <f t="shared" si="107"/>
        <v>#REF!</v>
      </c>
    </row>
    <row r="576" ht="15" customHeight="1" spans="1:35">
      <c r="A576" s="21">
        <f t="shared" si="99"/>
        <v>575</v>
      </c>
      <c r="B576" s="22" t="s">
        <v>2702</v>
      </c>
      <c r="C576" s="22" t="s">
        <v>45</v>
      </c>
      <c r="D576" s="22" t="s">
        <v>36</v>
      </c>
      <c r="E576" s="22" t="s">
        <v>2703</v>
      </c>
      <c r="F576" s="22" t="s">
        <v>2702</v>
      </c>
      <c r="G576" s="22" t="s">
        <v>2702</v>
      </c>
      <c r="H576" s="22" t="s">
        <v>2702</v>
      </c>
      <c r="I576" s="22" t="s">
        <v>2702</v>
      </c>
      <c r="J576" s="22" t="s">
        <v>2702</v>
      </c>
      <c r="K576" s="22" t="s">
        <v>2623</v>
      </c>
      <c r="L576" s="22" t="s">
        <v>2704</v>
      </c>
      <c r="M576" s="22" t="s">
        <v>2705</v>
      </c>
      <c r="N576" s="22" t="e">
        <f>INDEX(#REF!,MATCH($K576,#REF!,0))</f>
        <v>#REF!</v>
      </c>
      <c r="O576" s="21"/>
      <c r="P576" s="25" t="str">
        <f t="shared" si="100"/>
        <v>小学英语第11考场</v>
      </c>
      <c r="Q576" s="21"/>
      <c r="R576" s="21">
        <v>320</v>
      </c>
      <c r="S576" s="21"/>
      <c r="T576" s="32" t="str">
        <f t="shared" si="101"/>
        <v>小学英语</v>
      </c>
      <c r="U576" s="32" t="str">
        <f>IFERROR(VLOOKUP(复审!T576,#REF!,2,FALSE),"无此科目")</f>
        <v>无此科目</v>
      </c>
      <c r="V576" s="21" t="str">
        <f t="shared" si="102"/>
        <v>无此科目320</v>
      </c>
      <c r="W576" s="21">
        <f t="shared" si="96"/>
        <v>320</v>
      </c>
      <c r="X576" s="21">
        <f t="shared" si="97"/>
        <v>1</v>
      </c>
      <c r="Y576" s="21">
        <f t="shared" si="103"/>
        <v>1</v>
      </c>
      <c r="Z57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76" s="13" t="str">
        <f t="shared" si="98"/>
        <v/>
      </c>
      <c r="AB576" s="13" t="str">
        <f t="shared" si="104"/>
        <v>Y</v>
      </c>
      <c r="AC576" s="13" t="str">
        <f t="shared" si="105"/>
        <v/>
      </c>
      <c r="AD576" s="13">
        <f t="shared" si="106"/>
        <v>1</v>
      </c>
      <c r="AE576" s="13" t="e">
        <f>IF(AND(VLOOKUP($T576,#REF!,2,0)=0,S576=""),"“错误请确认”",IF(VLOOKUP($T576,#REF!,2,0)=0,S576,VLOOKUP($T576,#REF!,2,0)))</f>
        <v>#REF!</v>
      </c>
      <c r="AF576" s="13" t="s">
        <v>2706</v>
      </c>
      <c r="AG576" s="13" t="e">
        <f>IF(VLOOKUP(T576,#REF!,29,0)=0,VLOOKUP(T576,#REF!,23,0)&amp;RIGHT(S576,2),VLOOKUP(T576,#REF!,23,0)&amp;VLOOKUP(T576,#REF!,29,0))</f>
        <v>#REF!</v>
      </c>
      <c r="AH576" s="13" t="s">
        <v>2623</v>
      </c>
      <c r="AI576" s="13" t="e">
        <f t="shared" si="107"/>
        <v>#REF!</v>
      </c>
    </row>
    <row r="577" ht="15" customHeight="1" spans="1:35">
      <c r="A577" s="21">
        <f t="shared" si="99"/>
        <v>576</v>
      </c>
      <c r="B577" s="22" t="s">
        <v>2707</v>
      </c>
      <c r="C577" s="22" t="s">
        <v>45</v>
      </c>
      <c r="D577" s="22" t="s">
        <v>36</v>
      </c>
      <c r="E577" s="22" t="s">
        <v>2708</v>
      </c>
      <c r="F577" s="22" t="s">
        <v>2707</v>
      </c>
      <c r="G577" s="22" t="s">
        <v>2707</v>
      </c>
      <c r="H577" s="22" t="s">
        <v>2707</v>
      </c>
      <c r="I577" s="22" t="s">
        <v>2707</v>
      </c>
      <c r="J577" s="22" t="s">
        <v>2707</v>
      </c>
      <c r="K577" s="22" t="s">
        <v>2623</v>
      </c>
      <c r="L577" s="22" t="s">
        <v>2709</v>
      </c>
      <c r="M577" s="22" t="s">
        <v>2710</v>
      </c>
      <c r="N577" s="22" t="e">
        <f>INDEX(#REF!,MATCH($K577,#REF!,0))</f>
        <v>#REF!</v>
      </c>
      <c r="O577" s="21"/>
      <c r="P577" s="25" t="str">
        <f t="shared" si="100"/>
        <v>小学英语第2考场</v>
      </c>
      <c r="Q577" s="21"/>
      <c r="R577" s="21">
        <v>55</v>
      </c>
      <c r="S577" s="21"/>
      <c r="T577" s="32" t="str">
        <f t="shared" si="101"/>
        <v>小学英语</v>
      </c>
      <c r="U577" s="32" t="str">
        <f>IFERROR(VLOOKUP(复审!T577,#REF!,2,FALSE),"无此科目")</f>
        <v>无此科目</v>
      </c>
      <c r="V577" s="21" t="str">
        <f t="shared" si="102"/>
        <v>无此科目055</v>
      </c>
      <c r="W577" s="21">
        <f t="shared" si="96"/>
        <v>55</v>
      </c>
      <c r="X577" s="21">
        <f t="shared" si="97"/>
        <v>1</v>
      </c>
      <c r="Y577" s="21">
        <f t="shared" si="103"/>
        <v>1</v>
      </c>
      <c r="Z57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77" s="13" t="str">
        <f t="shared" si="98"/>
        <v/>
      </c>
      <c r="AB577" s="13" t="str">
        <f t="shared" si="104"/>
        <v>Y</v>
      </c>
      <c r="AC577" s="13" t="str">
        <f t="shared" si="105"/>
        <v/>
      </c>
      <c r="AD577" s="13">
        <f t="shared" si="106"/>
        <v>1</v>
      </c>
      <c r="AE577" s="13" t="e">
        <f>IF(AND(VLOOKUP($T577,#REF!,2,0)=0,S577=""),"“错误请确认”",IF(VLOOKUP($T577,#REF!,2,0)=0,S577,VLOOKUP($T577,#REF!,2,0)))</f>
        <v>#REF!</v>
      </c>
      <c r="AF577" s="13" t="s">
        <v>2711</v>
      </c>
      <c r="AG577" s="13" t="e">
        <f>IF(VLOOKUP(T577,#REF!,29,0)=0,VLOOKUP(T577,#REF!,23,0)&amp;RIGHT(S577,2),VLOOKUP(T577,#REF!,23,0)&amp;VLOOKUP(T577,#REF!,29,0))</f>
        <v>#REF!</v>
      </c>
      <c r="AH577" s="13" t="s">
        <v>2688</v>
      </c>
      <c r="AI577" s="13" t="e">
        <f t="shared" si="107"/>
        <v>#REF!</v>
      </c>
    </row>
    <row r="578" ht="15" customHeight="1" spans="1:35">
      <c r="A578" s="21">
        <f t="shared" si="99"/>
        <v>577</v>
      </c>
      <c r="B578" s="22" t="s">
        <v>2435</v>
      </c>
      <c r="C578" s="22" t="s">
        <v>45</v>
      </c>
      <c r="D578" s="22" t="s">
        <v>36</v>
      </c>
      <c r="E578" s="22" t="s">
        <v>2712</v>
      </c>
      <c r="F578" s="22" t="s">
        <v>2435</v>
      </c>
      <c r="G578" s="22" t="s">
        <v>2435</v>
      </c>
      <c r="H578" s="22" t="s">
        <v>2435</v>
      </c>
      <c r="I578" s="22" t="s">
        <v>2435</v>
      </c>
      <c r="J578" s="22" t="s">
        <v>2435</v>
      </c>
      <c r="K578" s="22" t="s">
        <v>2623</v>
      </c>
      <c r="L578" s="22" t="s">
        <v>2713</v>
      </c>
      <c r="M578" s="22" t="s">
        <v>2714</v>
      </c>
      <c r="N578" s="22" t="e">
        <f>INDEX(#REF!,MATCH($K578,#REF!,0))</f>
        <v>#REF!</v>
      </c>
      <c r="O578" s="21"/>
      <c r="P578" s="25" t="str">
        <f t="shared" si="100"/>
        <v>小学英语第2考场</v>
      </c>
      <c r="Q578" s="21"/>
      <c r="R578" s="21">
        <v>31</v>
      </c>
      <c r="S578" s="21"/>
      <c r="T578" s="32" t="str">
        <f t="shared" si="101"/>
        <v>小学英语</v>
      </c>
      <c r="U578" s="32" t="str">
        <f>IFERROR(VLOOKUP(复审!T578,#REF!,2,FALSE),"无此科目")</f>
        <v>无此科目</v>
      </c>
      <c r="V578" s="21" t="str">
        <f t="shared" si="102"/>
        <v>无此科目031</v>
      </c>
      <c r="W578" s="21">
        <f t="shared" ref="W578:W641" si="108">COUNTIFS($U$2:$U$1000,U578,$R$2:$R$1000,"&lt;="&amp;R578)</f>
        <v>31</v>
      </c>
      <c r="X578" s="21">
        <f t="shared" ref="X578:X641" si="109">IF(E578="","",COUNTIF($E$2:$E$1000,E578&amp;"*"))</f>
        <v>1</v>
      </c>
      <c r="Y578" s="21">
        <f t="shared" si="103"/>
        <v>1</v>
      </c>
      <c r="Z57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78" s="13" t="str">
        <f t="shared" ref="AA578:AA641" si="110">IF(OR(H578="硕士",H578="硕士在读",H578="硕士研究生",H578="研究生")=TRUE,"免考","")</f>
        <v/>
      </c>
      <c r="AB578" s="13" t="str">
        <f t="shared" si="104"/>
        <v>Y</v>
      </c>
      <c r="AC578" s="13" t="str">
        <f t="shared" si="105"/>
        <v/>
      </c>
      <c r="AD578" s="13">
        <f t="shared" si="106"/>
        <v>1</v>
      </c>
      <c r="AE578" s="13" t="e">
        <f>IF(AND(VLOOKUP($T578,#REF!,2,0)=0,S578=""),"“错误请确认”",IF(VLOOKUP($T578,#REF!,2,0)=0,S578,VLOOKUP($T578,#REF!,2,0)))</f>
        <v>#REF!</v>
      </c>
      <c r="AF578" s="13" t="s">
        <v>2715</v>
      </c>
      <c r="AG578" s="13" t="e">
        <f>IF(VLOOKUP(T578,#REF!,29,0)=0,VLOOKUP(T578,#REF!,23,0)&amp;RIGHT(S578,2),VLOOKUP(T578,#REF!,23,0)&amp;VLOOKUP(T578,#REF!,29,0))</f>
        <v>#REF!</v>
      </c>
      <c r="AH578" s="13" t="s">
        <v>1760</v>
      </c>
      <c r="AI578" s="13" t="e">
        <f t="shared" si="107"/>
        <v>#REF!</v>
      </c>
    </row>
    <row r="579" ht="15" customHeight="1" spans="1:35">
      <c r="A579" s="21">
        <f t="shared" ref="A579:A642" si="111">ROW()-1</f>
        <v>578</v>
      </c>
      <c r="B579" s="22" t="s">
        <v>2716</v>
      </c>
      <c r="C579" s="22" t="s">
        <v>45</v>
      </c>
      <c r="D579" s="22" t="s">
        <v>36</v>
      </c>
      <c r="E579" s="22" t="s">
        <v>2717</v>
      </c>
      <c r="F579" s="22" t="s">
        <v>2716</v>
      </c>
      <c r="G579" s="22" t="s">
        <v>2716</v>
      </c>
      <c r="H579" s="22" t="s">
        <v>2716</v>
      </c>
      <c r="I579" s="22" t="s">
        <v>2716</v>
      </c>
      <c r="J579" s="22" t="s">
        <v>2716</v>
      </c>
      <c r="K579" s="22" t="s">
        <v>2623</v>
      </c>
      <c r="L579" s="22" t="s">
        <v>2718</v>
      </c>
      <c r="M579" s="22" t="s">
        <v>2718</v>
      </c>
      <c r="N579" s="22" t="e">
        <f>INDEX(#REF!,MATCH($K579,#REF!,0))</f>
        <v>#REF!</v>
      </c>
      <c r="O579" s="21"/>
      <c r="P579" s="25" t="str">
        <f t="shared" ref="P579:P642" si="112">IF(W579=0,"",T579&amp;"第"&amp;ROUNDUP(W579/30,0)&amp;"考场")</f>
        <v/>
      </c>
      <c r="Q579" s="21"/>
      <c r="R579" s="21"/>
      <c r="S579" s="21"/>
      <c r="T579" s="32" t="str">
        <f t="shared" ref="T579:T642" si="113">LEFT(K579,20)</f>
        <v>小学英语</v>
      </c>
      <c r="U579" s="32" t="str">
        <f>IFERROR(VLOOKUP(复审!T579,#REF!,2,FALSE),"无此科目")</f>
        <v>无此科目</v>
      </c>
      <c r="V579" s="21" t="str">
        <f t="shared" ref="V579:V642" si="114">IF(R579="","",IF(W579&lt;=9,U579&amp;"00"&amp;W579,IF(W579&lt;=100,U579&amp;"0"&amp;W579,U579&amp;W579)))</f>
        <v/>
      </c>
      <c r="W579" s="21">
        <f t="shared" si="108"/>
        <v>0</v>
      </c>
      <c r="X579" s="21">
        <f t="shared" si="109"/>
        <v>1</v>
      </c>
      <c r="Y579" s="21" t="str">
        <f t="shared" ref="Y579:Y642" si="115">IF(OR(RIGHT(V579,1)=0,R579=""),"",COUNTIF($V$2:$V$961,V579))</f>
        <v/>
      </c>
      <c r="Z57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79" s="13" t="str">
        <f t="shared" si="110"/>
        <v/>
      </c>
      <c r="AB579" s="13" t="str">
        <f t="shared" ref="AB579:AB642" si="116">IF(B579="","",IF(R579&gt;=1,"Y","N"))</f>
        <v>N</v>
      </c>
      <c r="AC579" s="13">
        <f t="shared" ref="AC579:AC642" si="117">IF(OR(R579&gt;=1,B579=""),"",COUNTIFS($A$2:$A$961,"&lt;="&amp;A579,$A$2:$A$961,"&gt;="&amp;1,$AB$2:$AB$961,"N"))</f>
        <v>325</v>
      </c>
      <c r="AD579" s="13" t="str">
        <f t="shared" ref="AD579:AD642" si="118">IF(OR(RIGHT(V579,1)=0,R579=""),"",COUNTIF($R$2:$R$961,R579))</f>
        <v/>
      </c>
      <c r="AE579" s="13" t="e">
        <f>IF(AND(VLOOKUP($T579,#REF!,2,0)=0,S579=""),"“错误请确认”",IF(VLOOKUP($T579,#REF!,2,0)=0,S579,VLOOKUP($T579,#REF!,2,0)))</f>
        <v>#REF!</v>
      </c>
      <c r="AF579" s="13" t="s">
        <v>2719</v>
      </c>
      <c r="AG579" s="13" t="e">
        <f>IF(VLOOKUP(T579,#REF!,29,0)=0,VLOOKUP(T579,#REF!,23,0)&amp;RIGHT(S579,2),VLOOKUP(T579,#REF!,23,0)&amp;VLOOKUP(T579,#REF!,29,0))</f>
        <v>#REF!</v>
      </c>
      <c r="AH579" s="13" t="s">
        <v>50</v>
      </c>
      <c r="AI579" s="13" t="e">
        <f t="shared" ref="AI579:AI642" si="119">LEFT(AE579,5)</f>
        <v>#REF!</v>
      </c>
    </row>
    <row r="580" ht="15" customHeight="1" spans="1:35">
      <c r="A580" s="21">
        <f t="shared" si="111"/>
        <v>579</v>
      </c>
      <c r="B580" s="22" t="s">
        <v>2720</v>
      </c>
      <c r="C580" s="22" t="s">
        <v>45</v>
      </c>
      <c r="D580" s="22" t="s">
        <v>36</v>
      </c>
      <c r="E580" s="22" t="s">
        <v>2721</v>
      </c>
      <c r="F580" s="22" t="s">
        <v>2720</v>
      </c>
      <c r="G580" s="22" t="s">
        <v>2720</v>
      </c>
      <c r="H580" s="22" t="s">
        <v>2720</v>
      </c>
      <c r="I580" s="22" t="s">
        <v>2720</v>
      </c>
      <c r="J580" s="22" t="s">
        <v>2720</v>
      </c>
      <c r="K580" s="22" t="s">
        <v>2623</v>
      </c>
      <c r="L580" s="22" t="s">
        <v>2722</v>
      </c>
      <c r="M580" s="22" t="s">
        <v>2722</v>
      </c>
      <c r="N580" s="22" t="e">
        <f>INDEX(#REF!,MATCH($K580,#REF!,0))</f>
        <v>#REF!</v>
      </c>
      <c r="O580" s="21"/>
      <c r="P580" s="25" t="str">
        <f t="shared" si="112"/>
        <v/>
      </c>
      <c r="Q580" s="21"/>
      <c r="R580" s="21"/>
      <c r="S580" s="21"/>
      <c r="T580" s="32" t="str">
        <f t="shared" si="113"/>
        <v>小学英语</v>
      </c>
      <c r="U580" s="32" t="str">
        <f>IFERROR(VLOOKUP(复审!T580,#REF!,2,FALSE),"无此科目")</f>
        <v>无此科目</v>
      </c>
      <c r="V580" s="21" t="str">
        <f t="shared" si="114"/>
        <v/>
      </c>
      <c r="W580" s="21">
        <f t="shared" si="108"/>
        <v>0</v>
      </c>
      <c r="X580" s="21">
        <f t="shared" si="109"/>
        <v>1</v>
      </c>
      <c r="Y580" s="21" t="str">
        <f t="shared" si="115"/>
        <v/>
      </c>
      <c r="Z58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80" s="13" t="str">
        <f t="shared" si="110"/>
        <v/>
      </c>
      <c r="AB580" s="13" t="str">
        <f t="shared" si="116"/>
        <v>N</v>
      </c>
      <c r="AC580" s="13">
        <f t="shared" si="117"/>
        <v>326</v>
      </c>
      <c r="AD580" s="13" t="str">
        <f t="shared" si="118"/>
        <v/>
      </c>
      <c r="AE580" s="13" t="e">
        <f>IF(AND(VLOOKUP($T580,#REF!,2,0)=0,S580=""),"“错误请确认”",IF(VLOOKUP($T580,#REF!,2,0)=0,S580,VLOOKUP($T580,#REF!,2,0)))</f>
        <v>#REF!</v>
      </c>
      <c r="AF580" s="13" t="s">
        <v>2723</v>
      </c>
      <c r="AG580" s="13" t="e">
        <f>IF(VLOOKUP(T580,#REF!,29,0)=0,VLOOKUP(T580,#REF!,23,0)&amp;RIGHT(S580,2),VLOOKUP(T580,#REF!,23,0)&amp;VLOOKUP(T580,#REF!,29,0))</f>
        <v>#REF!</v>
      </c>
      <c r="AH580" s="13" t="s">
        <v>50</v>
      </c>
      <c r="AI580" s="13" t="e">
        <f t="shared" si="119"/>
        <v>#REF!</v>
      </c>
    </row>
    <row r="581" ht="15" customHeight="1" spans="1:35">
      <c r="A581" s="21">
        <f t="shared" si="111"/>
        <v>580</v>
      </c>
      <c r="B581" s="22" t="s">
        <v>2724</v>
      </c>
      <c r="C581" s="22" t="s">
        <v>45</v>
      </c>
      <c r="D581" s="22" t="s">
        <v>36</v>
      </c>
      <c r="E581" s="22" t="s">
        <v>2725</v>
      </c>
      <c r="F581" s="22" t="s">
        <v>2724</v>
      </c>
      <c r="G581" s="22" t="s">
        <v>2724</v>
      </c>
      <c r="H581" s="22" t="s">
        <v>2724</v>
      </c>
      <c r="I581" s="22" t="s">
        <v>2724</v>
      </c>
      <c r="J581" s="22" t="s">
        <v>2724</v>
      </c>
      <c r="K581" s="22" t="s">
        <v>2623</v>
      </c>
      <c r="L581" s="22" t="s">
        <v>2726</v>
      </c>
      <c r="M581" s="22" t="s">
        <v>2726</v>
      </c>
      <c r="N581" s="22" t="e">
        <f>INDEX(#REF!,MATCH($K581,#REF!,0))</f>
        <v>#REF!</v>
      </c>
      <c r="O581" s="21"/>
      <c r="P581" s="25" t="str">
        <f t="shared" si="112"/>
        <v/>
      </c>
      <c r="Q581" s="21"/>
      <c r="R581" s="21"/>
      <c r="S581" s="21"/>
      <c r="T581" s="32" t="str">
        <f t="shared" si="113"/>
        <v>小学英语</v>
      </c>
      <c r="U581" s="32" t="str">
        <f>IFERROR(VLOOKUP(复审!T581,#REF!,2,FALSE),"无此科目")</f>
        <v>无此科目</v>
      </c>
      <c r="V581" s="21" t="str">
        <f t="shared" si="114"/>
        <v/>
      </c>
      <c r="W581" s="21">
        <f t="shared" si="108"/>
        <v>0</v>
      </c>
      <c r="X581" s="21">
        <f t="shared" si="109"/>
        <v>1</v>
      </c>
      <c r="Y581" s="21" t="str">
        <f t="shared" si="115"/>
        <v/>
      </c>
      <c r="Z58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81" s="13" t="str">
        <f t="shared" si="110"/>
        <v/>
      </c>
      <c r="AB581" s="13" t="str">
        <f t="shared" si="116"/>
        <v>N</v>
      </c>
      <c r="AC581" s="13">
        <f t="shared" si="117"/>
        <v>327</v>
      </c>
      <c r="AD581" s="13" t="str">
        <f t="shared" si="118"/>
        <v/>
      </c>
      <c r="AE581" s="13" t="e">
        <f>IF(AND(VLOOKUP($T581,#REF!,2,0)=0,S581=""),"“错误请确认”",IF(VLOOKUP($T581,#REF!,2,0)=0,S581,VLOOKUP($T581,#REF!,2,0)))</f>
        <v>#REF!</v>
      </c>
      <c r="AF581" s="13" t="s">
        <v>2727</v>
      </c>
      <c r="AG581" s="13" t="e">
        <f>IF(VLOOKUP(T581,#REF!,29,0)=0,VLOOKUP(T581,#REF!,23,0)&amp;RIGHT(S581,2),VLOOKUP(T581,#REF!,23,0)&amp;VLOOKUP(T581,#REF!,29,0))</f>
        <v>#REF!</v>
      </c>
      <c r="AH581" s="13" t="s">
        <v>50</v>
      </c>
      <c r="AI581" s="13" t="e">
        <f t="shared" si="119"/>
        <v>#REF!</v>
      </c>
    </row>
    <row r="582" ht="15" customHeight="1" spans="1:35">
      <c r="A582" s="21">
        <f t="shared" si="111"/>
        <v>581</v>
      </c>
      <c r="B582" s="22" t="s">
        <v>2728</v>
      </c>
      <c r="C582" s="22" t="s">
        <v>45</v>
      </c>
      <c r="D582" s="22" t="s">
        <v>36</v>
      </c>
      <c r="E582" s="22" t="s">
        <v>2729</v>
      </c>
      <c r="F582" s="22" t="s">
        <v>2728</v>
      </c>
      <c r="G582" s="22" t="s">
        <v>2728</v>
      </c>
      <c r="H582" s="22" t="s">
        <v>2728</v>
      </c>
      <c r="I582" s="22" t="s">
        <v>2728</v>
      </c>
      <c r="J582" s="22" t="s">
        <v>2728</v>
      </c>
      <c r="K582" s="22" t="s">
        <v>2623</v>
      </c>
      <c r="L582" s="22" t="s">
        <v>2730</v>
      </c>
      <c r="M582" s="22" t="s">
        <v>2731</v>
      </c>
      <c r="N582" s="22" t="e">
        <f>INDEX(#REF!,MATCH($K582,#REF!,0))</f>
        <v>#REF!</v>
      </c>
      <c r="O582" s="21"/>
      <c r="P582" s="25" t="str">
        <f t="shared" si="112"/>
        <v>小学英语第2考场</v>
      </c>
      <c r="Q582" s="21"/>
      <c r="R582" s="21">
        <v>38</v>
      </c>
      <c r="S582" s="21"/>
      <c r="T582" s="32" t="str">
        <f t="shared" si="113"/>
        <v>小学英语</v>
      </c>
      <c r="U582" s="32" t="str">
        <f>IFERROR(VLOOKUP(复审!T582,#REF!,2,FALSE),"无此科目")</f>
        <v>无此科目</v>
      </c>
      <c r="V582" s="21" t="str">
        <f t="shared" si="114"/>
        <v>无此科目038</v>
      </c>
      <c r="W582" s="21">
        <f t="shared" si="108"/>
        <v>38</v>
      </c>
      <c r="X582" s="21">
        <f t="shared" si="109"/>
        <v>1</v>
      </c>
      <c r="Y582" s="21">
        <f t="shared" si="115"/>
        <v>1</v>
      </c>
      <c r="Z58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82" s="13" t="str">
        <f t="shared" si="110"/>
        <v/>
      </c>
      <c r="AB582" s="13" t="str">
        <f t="shared" si="116"/>
        <v>Y</v>
      </c>
      <c r="AC582" s="13" t="str">
        <f t="shared" si="117"/>
        <v/>
      </c>
      <c r="AD582" s="13">
        <f t="shared" si="118"/>
        <v>1</v>
      </c>
      <c r="AE582" s="13" t="e">
        <f>IF(AND(VLOOKUP($T582,#REF!,2,0)=0,S582=""),"“错误请确认”",IF(VLOOKUP($T582,#REF!,2,0)=0,S582,VLOOKUP($T582,#REF!,2,0)))</f>
        <v>#REF!</v>
      </c>
      <c r="AF582" s="13" t="s">
        <v>2732</v>
      </c>
      <c r="AG582" s="13" t="e">
        <f>IF(VLOOKUP(T582,#REF!,29,0)=0,VLOOKUP(T582,#REF!,23,0)&amp;RIGHT(S582,2),VLOOKUP(T582,#REF!,23,0)&amp;VLOOKUP(T582,#REF!,29,0))</f>
        <v>#REF!</v>
      </c>
      <c r="AH582" s="13" t="s">
        <v>2623</v>
      </c>
      <c r="AI582" s="13" t="e">
        <f t="shared" si="119"/>
        <v>#REF!</v>
      </c>
    </row>
    <row r="583" ht="15" customHeight="1" spans="1:35">
      <c r="A583" s="21">
        <f t="shared" si="111"/>
        <v>582</v>
      </c>
      <c r="B583" s="22" t="s">
        <v>2733</v>
      </c>
      <c r="C583" s="22" t="s">
        <v>45</v>
      </c>
      <c r="D583" s="22" t="s">
        <v>36</v>
      </c>
      <c r="E583" s="22" t="s">
        <v>2734</v>
      </c>
      <c r="F583" s="22" t="s">
        <v>2733</v>
      </c>
      <c r="G583" s="22" t="s">
        <v>2733</v>
      </c>
      <c r="H583" s="22" t="s">
        <v>2733</v>
      </c>
      <c r="I583" s="22" t="s">
        <v>2733</v>
      </c>
      <c r="J583" s="22" t="s">
        <v>2733</v>
      </c>
      <c r="K583" s="22" t="s">
        <v>2623</v>
      </c>
      <c r="L583" s="22" t="s">
        <v>2017</v>
      </c>
      <c r="M583" s="22" t="s">
        <v>2016</v>
      </c>
      <c r="N583" s="22" t="e">
        <f>INDEX(#REF!,MATCH($K583,#REF!,0))</f>
        <v>#REF!</v>
      </c>
      <c r="O583" s="21"/>
      <c r="P583" s="25" t="str">
        <f t="shared" si="112"/>
        <v/>
      </c>
      <c r="Q583" s="21"/>
      <c r="R583" s="21"/>
      <c r="S583" s="21"/>
      <c r="T583" s="32" t="str">
        <f t="shared" si="113"/>
        <v>小学英语</v>
      </c>
      <c r="U583" s="32" t="str">
        <f>IFERROR(VLOOKUP(复审!T583,#REF!,2,FALSE),"无此科目")</f>
        <v>无此科目</v>
      </c>
      <c r="V583" s="21" t="str">
        <f t="shared" si="114"/>
        <v/>
      </c>
      <c r="W583" s="21">
        <f t="shared" si="108"/>
        <v>0</v>
      </c>
      <c r="X583" s="21">
        <f t="shared" si="109"/>
        <v>1</v>
      </c>
      <c r="Y583" s="21" t="str">
        <f t="shared" si="115"/>
        <v/>
      </c>
      <c r="Z58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83" s="13" t="str">
        <f t="shared" si="110"/>
        <v/>
      </c>
      <c r="AB583" s="13" t="str">
        <f t="shared" si="116"/>
        <v>N</v>
      </c>
      <c r="AC583" s="13">
        <f t="shared" si="117"/>
        <v>328</v>
      </c>
      <c r="AD583" s="13" t="str">
        <f t="shared" si="118"/>
        <v/>
      </c>
      <c r="AE583" s="13" t="e">
        <f>IF(AND(VLOOKUP($T583,#REF!,2,0)=0,S583=""),"“错误请确认”",IF(VLOOKUP($T583,#REF!,2,0)=0,S583,VLOOKUP($T583,#REF!,2,0)))</f>
        <v>#REF!</v>
      </c>
      <c r="AF583" s="13" t="s">
        <v>2735</v>
      </c>
      <c r="AG583" s="13" t="e">
        <f>IF(VLOOKUP(T583,#REF!,29,0)=0,VLOOKUP(T583,#REF!,23,0)&amp;RIGHT(S583,2),VLOOKUP(T583,#REF!,23,0)&amp;VLOOKUP(T583,#REF!,29,0))</f>
        <v>#REF!</v>
      </c>
      <c r="AH583" s="13" t="s">
        <v>50</v>
      </c>
      <c r="AI583" s="13" t="e">
        <f t="shared" si="119"/>
        <v>#REF!</v>
      </c>
    </row>
    <row r="584" ht="15" customHeight="1" spans="1:35">
      <c r="A584" s="21">
        <f t="shared" si="111"/>
        <v>583</v>
      </c>
      <c r="B584" s="22" t="s">
        <v>2736</v>
      </c>
      <c r="C584" s="22" t="s">
        <v>45</v>
      </c>
      <c r="D584" s="22" t="s">
        <v>36</v>
      </c>
      <c r="E584" s="22" t="s">
        <v>2737</v>
      </c>
      <c r="F584" s="22" t="s">
        <v>2736</v>
      </c>
      <c r="G584" s="22" t="s">
        <v>2736</v>
      </c>
      <c r="H584" s="22" t="s">
        <v>2736</v>
      </c>
      <c r="I584" s="22" t="s">
        <v>2736</v>
      </c>
      <c r="J584" s="22" t="s">
        <v>2736</v>
      </c>
      <c r="K584" s="22" t="s">
        <v>2623</v>
      </c>
      <c r="L584" s="22" t="s">
        <v>2738</v>
      </c>
      <c r="M584" s="22" t="s">
        <v>2730</v>
      </c>
      <c r="N584" s="22" t="e">
        <f>INDEX(#REF!,MATCH($K584,#REF!,0))</f>
        <v>#REF!</v>
      </c>
      <c r="O584" s="21"/>
      <c r="P584" s="25" t="str">
        <f t="shared" si="112"/>
        <v/>
      </c>
      <c r="Q584" s="21"/>
      <c r="R584" s="21"/>
      <c r="S584" s="21"/>
      <c r="T584" s="32" t="str">
        <f t="shared" si="113"/>
        <v>小学英语</v>
      </c>
      <c r="U584" s="32" t="str">
        <f>IFERROR(VLOOKUP(复审!T584,#REF!,2,FALSE),"无此科目")</f>
        <v>无此科目</v>
      </c>
      <c r="V584" s="21" t="str">
        <f t="shared" si="114"/>
        <v/>
      </c>
      <c r="W584" s="21">
        <f t="shared" si="108"/>
        <v>0</v>
      </c>
      <c r="X584" s="21">
        <f t="shared" si="109"/>
        <v>1</v>
      </c>
      <c r="Y584" s="21" t="str">
        <f t="shared" si="115"/>
        <v/>
      </c>
      <c r="Z58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84" s="13" t="str">
        <f t="shared" si="110"/>
        <v/>
      </c>
      <c r="AB584" s="13" t="str">
        <f t="shared" si="116"/>
        <v>N</v>
      </c>
      <c r="AC584" s="13">
        <f t="shared" si="117"/>
        <v>329</v>
      </c>
      <c r="AD584" s="13" t="str">
        <f t="shared" si="118"/>
        <v/>
      </c>
      <c r="AE584" s="13" t="e">
        <f>IF(AND(VLOOKUP($T584,#REF!,2,0)=0,S584=""),"“错误请确认”",IF(VLOOKUP($T584,#REF!,2,0)=0,S584,VLOOKUP($T584,#REF!,2,0)))</f>
        <v>#REF!</v>
      </c>
      <c r="AF584" s="13" t="s">
        <v>2739</v>
      </c>
      <c r="AG584" s="13" t="e">
        <f>IF(VLOOKUP(T584,#REF!,29,0)=0,VLOOKUP(T584,#REF!,23,0)&amp;RIGHT(S584,2),VLOOKUP(T584,#REF!,23,0)&amp;VLOOKUP(T584,#REF!,29,0))</f>
        <v>#REF!</v>
      </c>
      <c r="AH584" s="13" t="s">
        <v>50</v>
      </c>
      <c r="AI584" s="13" t="e">
        <f t="shared" si="119"/>
        <v>#REF!</v>
      </c>
    </row>
    <row r="585" ht="15" customHeight="1" spans="1:35">
      <c r="A585" s="21">
        <f t="shared" si="111"/>
        <v>584</v>
      </c>
      <c r="B585" s="22" t="s">
        <v>2740</v>
      </c>
      <c r="C585" s="22" t="s">
        <v>45</v>
      </c>
      <c r="D585" s="22" t="s">
        <v>36</v>
      </c>
      <c r="E585" s="22" t="s">
        <v>2741</v>
      </c>
      <c r="F585" s="22" t="s">
        <v>2740</v>
      </c>
      <c r="G585" s="22" t="s">
        <v>2740</v>
      </c>
      <c r="H585" s="22" t="s">
        <v>2740</v>
      </c>
      <c r="I585" s="22" t="s">
        <v>2740</v>
      </c>
      <c r="J585" s="22" t="s">
        <v>2740</v>
      </c>
      <c r="K585" s="22" t="s">
        <v>2623</v>
      </c>
      <c r="L585" s="22" t="s">
        <v>2742</v>
      </c>
      <c r="M585" s="22" t="s">
        <v>2743</v>
      </c>
      <c r="N585" s="22" t="e">
        <f>INDEX(#REF!,MATCH($K585,#REF!,0))</f>
        <v>#REF!</v>
      </c>
      <c r="O585" s="21"/>
      <c r="P585" s="25" t="str">
        <f t="shared" si="112"/>
        <v/>
      </c>
      <c r="Q585" s="21"/>
      <c r="R585" s="21"/>
      <c r="S585" s="21"/>
      <c r="T585" s="32" t="str">
        <f t="shared" si="113"/>
        <v>小学英语</v>
      </c>
      <c r="U585" s="32" t="str">
        <f>IFERROR(VLOOKUP(复审!T585,#REF!,2,FALSE),"无此科目")</f>
        <v>无此科目</v>
      </c>
      <c r="V585" s="21" t="str">
        <f t="shared" si="114"/>
        <v/>
      </c>
      <c r="W585" s="21">
        <f t="shared" si="108"/>
        <v>0</v>
      </c>
      <c r="X585" s="21">
        <f t="shared" si="109"/>
        <v>1</v>
      </c>
      <c r="Y585" s="21" t="str">
        <f t="shared" si="115"/>
        <v/>
      </c>
      <c r="Z58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85" s="13" t="str">
        <f t="shared" si="110"/>
        <v/>
      </c>
      <c r="AB585" s="13" t="str">
        <f t="shared" si="116"/>
        <v>N</v>
      </c>
      <c r="AC585" s="13">
        <f t="shared" si="117"/>
        <v>330</v>
      </c>
      <c r="AD585" s="13" t="str">
        <f t="shared" si="118"/>
        <v/>
      </c>
      <c r="AE585" s="13" t="e">
        <f>IF(AND(VLOOKUP($T585,#REF!,2,0)=0,S585=""),"“错误请确认”",IF(VLOOKUP($T585,#REF!,2,0)=0,S585,VLOOKUP($T585,#REF!,2,0)))</f>
        <v>#REF!</v>
      </c>
      <c r="AF585" s="13" t="s">
        <v>2744</v>
      </c>
      <c r="AG585" s="13" t="e">
        <f>IF(VLOOKUP(T585,#REF!,29,0)=0,VLOOKUP(T585,#REF!,23,0)&amp;RIGHT(S585,2),VLOOKUP(T585,#REF!,23,0)&amp;VLOOKUP(T585,#REF!,29,0))</f>
        <v>#REF!</v>
      </c>
      <c r="AH585" s="13" t="s">
        <v>50</v>
      </c>
      <c r="AI585" s="13" t="e">
        <f t="shared" si="119"/>
        <v>#REF!</v>
      </c>
    </row>
    <row r="586" ht="15" customHeight="1" spans="1:35">
      <c r="A586" s="21">
        <f t="shared" si="111"/>
        <v>585</v>
      </c>
      <c r="B586" s="22" t="s">
        <v>2745</v>
      </c>
      <c r="C586" s="22" t="s">
        <v>35</v>
      </c>
      <c r="D586" s="22" t="s">
        <v>36</v>
      </c>
      <c r="E586" s="22" t="s">
        <v>2746</v>
      </c>
      <c r="F586" s="22" t="s">
        <v>2745</v>
      </c>
      <c r="G586" s="22" t="s">
        <v>2745</v>
      </c>
      <c r="H586" s="22" t="s">
        <v>2745</v>
      </c>
      <c r="I586" s="22" t="s">
        <v>2745</v>
      </c>
      <c r="J586" s="22" t="s">
        <v>2745</v>
      </c>
      <c r="K586" s="22" t="s">
        <v>2623</v>
      </c>
      <c r="L586" s="22" t="s">
        <v>2747</v>
      </c>
      <c r="M586" s="22" t="s">
        <v>2747</v>
      </c>
      <c r="N586" s="22" t="e">
        <f>INDEX(#REF!,MATCH($K586,#REF!,0))</f>
        <v>#REF!</v>
      </c>
      <c r="O586" s="21"/>
      <c r="P586" s="25" t="str">
        <f t="shared" si="112"/>
        <v/>
      </c>
      <c r="Q586" s="21"/>
      <c r="R586" s="21"/>
      <c r="S586" s="21"/>
      <c r="T586" s="32" t="str">
        <f t="shared" si="113"/>
        <v>小学英语</v>
      </c>
      <c r="U586" s="32" t="str">
        <f>IFERROR(VLOOKUP(复审!T586,#REF!,2,FALSE),"无此科目")</f>
        <v>无此科目</v>
      </c>
      <c r="V586" s="21" t="str">
        <f t="shared" si="114"/>
        <v/>
      </c>
      <c r="W586" s="21">
        <f t="shared" si="108"/>
        <v>0</v>
      </c>
      <c r="X586" s="21">
        <f t="shared" si="109"/>
        <v>1</v>
      </c>
      <c r="Y586" s="21" t="str">
        <f t="shared" si="115"/>
        <v/>
      </c>
      <c r="Z58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86" s="13" t="str">
        <f t="shared" si="110"/>
        <v/>
      </c>
      <c r="AB586" s="13" t="str">
        <f t="shared" si="116"/>
        <v>N</v>
      </c>
      <c r="AC586" s="13">
        <f t="shared" si="117"/>
        <v>331</v>
      </c>
      <c r="AD586" s="13" t="str">
        <f t="shared" si="118"/>
        <v/>
      </c>
      <c r="AE586" s="13" t="e">
        <f>IF(AND(VLOOKUP($T586,#REF!,2,0)=0,S586=""),"“错误请确认”",IF(VLOOKUP($T586,#REF!,2,0)=0,S586,VLOOKUP($T586,#REF!,2,0)))</f>
        <v>#REF!</v>
      </c>
      <c r="AF586" s="13" t="s">
        <v>2748</v>
      </c>
      <c r="AG586" s="13" t="e">
        <f>IF(VLOOKUP(T586,#REF!,29,0)=0,VLOOKUP(T586,#REF!,23,0)&amp;RIGHT(S586,2),VLOOKUP(T586,#REF!,23,0)&amp;VLOOKUP(T586,#REF!,29,0))</f>
        <v>#REF!</v>
      </c>
      <c r="AH586" s="13" t="s">
        <v>50</v>
      </c>
      <c r="AI586" s="13" t="e">
        <f t="shared" si="119"/>
        <v>#REF!</v>
      </c>
    </row>
    <row r="587" ht="15" customHeight="1" spans="1:35">
      <c r="A587" s="21">
        <f t="shared" si="111"/>
        <v>586</v>
      </c>
      <c r="B587" s="22" t="s">
        <v>2749</v>
      </c>
      <c r="C587" s="22" t="s">
        <v>45</v>
      </c>
      <c r="D587" s="22" t="s">
        <v>36</v>
      </c>
      <c r="E587" s="22" t="s">
        <v>2750</v>
      </c>
      <c r="F587" s="22" t="s">
        <v>2749</v>
      </c>
      <c r="G587" s="22" t="s">
        <v>2749</v>
      </c>
      <c r="H587" s="22" t="s">
        <v>2749</v>
      </c>
      <c r="I587" s="22" t="s">
        <v>2749</v>
      </c>
      <c r="J587" s="22" t="s">
        <v>2749</v>
      </c>
      <c r="K587" s="22" t="s">
        <v>2623</v>
      </c>
      <c r="L587" s="22" t="s">
        <v>2751</v>
      </c>
      <c r="M587" s="22" t="s">
        <v>2751</v>
      </c>
      <c r="N587" s="22" t="e">
        <f>INDEX(#REF!,MATCH($K587,#REF!,0))</f>
        <v>#REF!</v>
      </c>
      <c r="O587" s="21"/>
      <c r="P587" s="25" t="str">
        <f t="shared" si="112"/>
        <v/>
      </c>
      <c r="Q587" s="21"/>
      <c r="R587" s="21"/>
      <c r="S587" s="21"/>
      <c r="T587" s="32" t="str">
        <f t="shared" si="113"/>
        <v>小学英语</v>
      </c>
      <c r="U587" s="32" t="str">
        <f>IFERROR(VLOOKUP(复审!T587,#REF!,2,FALSE),"无此科目")</f>
        <v>无此科目</v>
      </c>
      <c r="V587" s="21" t="str">
        <f t="shared" si="114"/>
        <v/>
      </c>
      <c r="W587" s="21">
        <f t="shared" si="108"/>
        <v>0</v>
      </c>
      <c r="X587" s="21">
        <f t="shared" si="109"/>
        <v>1</v>
      </c>
      <c r="Y587" s="21" t="str">
        <f t="shared" si="115"/>
        <v/>
      </c>
      <c r="Z58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87" s="13" t="str">
        <f t="shared" si="110"/>
        <v/>
      </c>
      <c r="AB587" s="13" t="str">
        <f t="shared" si="116"/>
        <v>N</v>
      </c>
      <c r="AC587" s="13">
        <f t="shared" si="117"/>
        <v>332</v>
      </c>
      <c r="AD587" s="13" t="str">
        <f t="shared" si="118"/>
        <v/>
      </c>
      <c r="AE587" s="13" t="e">
        <f>IF(AND(VLOOKUP($T587,#REF!,2,0)=0,S587=""),"“错误请确认”",IF(VLOOKUP($T587,#REF!,2,0)=0,S587,VLOOKUP($T587,#REF!,2,0)))</f>
        <v>#REF!</v>
      </c>
      <c r="AF587" s="13" t="s">
        <v>2752</v>
      </c>
      <c r="AG587" s="13" t="e">
        <f>IF(VLOOKUP(T587,#REF!,29,0)=0,VLOOKUP(T587,#REF!,23,0)&amp;RIGHT(S587,2),VLOOKUP(T587,#REF!,23,0)&amp;VLOOKUP(T587,#REF!,29,0))</f>
        <v>#REF!</v>
      </c>
      <c r="AH587" s="13" t="s">
        <v>50</v>
      </c>
      <c r="AI587" s="13" t="e">
        <f t="shared" si="119"/>
        <v>#REF!</v>
      </c>
    </row>
    <row r="588" ht="15" customHeight="1" spans="1:35">
      <c r="A588" s="21">
        <f t="shared" si="111"/>
        <v>587</v>
      </c>
      <c r="B588" s="22" t="s">
        <v>2753</v>
      </c>
      <c r="C588" s="22" t="s">
        <v>35</v>
      </c>
      <c r="D588" s="22" t="s">
        <v>36</v>
      </c>
      <c r="E588" s="22" t="s">
        <v>2754</v>
      </c>
      <c r="F588" s="22" t="s">
        <v>2753</v>
      </c>
      <c r="G588" s="22" t="s">
        <v>2753</v>
      </c>
      <c r="H588" s="22" t="s">
        <v>2753</v>
      </c>
      <c r="I588" s="22" t="s">
        <v>2753</v>
      </c>
      <c r="J588" s="22" t="s">
        <v>2753</v>
      </c>
      <c r="K588" s="22" t="s">
        <v>2623</v>
      </c>
      <c r="L588" s="22" t="s">
        <v>2755</v>
      </c>
      <c r="M588" s="22" t="s">
        <v>2756</v>
      </c>
      <c r="N588" s="22" t="e">
        <f>INDEX(#REF!,MATCH($K588,#REF!,0))</f>
        <v>#REF!</v>
      </c>
      <c r="O588" s="21"/>
      <c r="P588" s="25" t="str">
        <f t="shared" si="112"/>
        <v>小学英语第14考场</v>
      </c>
      <c r="Q588" s="21"/>
      <c r="R588" s="21">
        <v>396</v>
      </c>
      <c r="S588" s="21"/>
      <c r="T588" s="32" t="str">
        <f t="shared" si="113"/>
        <v>小学英语</v>
      </c>
      <c r="U588" s="32" t="str">
        <f>IFERROR(VLOOKUP(复审!T588,#REF!,2,FALSE),"无此科目")</f>
        <v>无此科目</v>
      </c>
      <c r="V588" s="21" t="str">
        <f t="shared" si="114"/>
        <v>无此科目396</v>
      </c>
      <c r="W588" s="21">
        <f t="shared" si="108"/>
        <v>396</v>
      </c>
      <c r="X588" s="21">
        <f t="shared" si="109"/>
        <v>1</v>
      </c>
      <c r="Y588" s="21">
        <f t="shared" si="115"/>
        <v>1</v>
      </c>
      <c r="Z58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88" s="13" t="str">
        <f t="shared" si="110"/>
        <v/>
      </c>
      <c r="AB588" s="13" t="str">
        <f t="shared" si="116"/>
        <v>Y</v>
      </c>
      <c r="AC588" s="13" t="str">
        <f t="shared" si="117"/>
        <v/>
      </c>
      <c r="AD588" s="13">
        <f t="shared" si="118"/>
        <v>1</v>
      </c>
      <c r="AE588" s="13" t="e">
        <f>IF(AND(VLOOKUP($T588,#REF!,2,0)=0,S588=""),"“错误请确认”",IF(VLOOKUP($T588,#REF!,2,0)=0,S588,VLOOKUP($T588,#REF!,2,0)))</f>
        <v>#REF!</v>
      </c>
      <c r="AF588" s="13" t="s">
        <v>2757</v>
      </c>
      <c r="AG588" s="13" t="e">
        <f>IF(VLOOKUP(T588,#REF!,29,0)=0,VLOOKUP(T588,#REF!,23,0)&amp;RIGHT(S588,2),VLOOKUP(T588,#REF!,23,0)&amp;VLOOKUP(T588,#REF!,29,0))</f>
        <v>#REF!</v>
      </c>
      <c r="AH588" s="13" t="s">
        <v>93</v>
      </c>
      <c r="AI588" s="13" t="e">
        <f t="shared" si="119"/>
        <v>#REF!</v>
      </c>
    </row>
    <row r="589" ht="15" customHeight="1" spans="1:35">
      <c r="A589" s="21">
        <f t="shared" si="111"/>
        <v>588</v>
      </c>
      <c r="B589" s="22" t="s">
        <v>2758</v>
      </c>
      <c r="C589" s="22" t="s">
        <v>45</v>
      </c>
      <c r="D589" s="22" t="s">
        <v>36</v>
      </c>
      <c r="E589" s="22" t="s">
        <v>2759</v>
      </c>
      <c r="F589" s="22" t="s">
        <v>2758</v>
      </c>
      <c r="G589" s="22" t="s">
        <v>2758</v>
      </c>
      <c r="H589" s="22" t="s">
        <v>2758</v>
      </c>
      <c r="I589" s="22" t="s">
        <v>2758</v>
      </c>
      <c r="J589" s="22" t="s">
        <v>2758</v>
      </c>
      <c r="K589" s="22" t="s">
        <v>2623</v>
      </c>
      <c r="L589" s="22" t="s">
        <v>2760</v>
      </c>
      <c r="M589" s="22" t="s">
        <v>2761</v>
      </c>
      <c r="N589" s="22" t="e">
        <f>INDEX(#REF!,MATCH($K589,#REF!,0))</f>
        <v>#REF!</v>
      </c>
      <c r="O589" s="21"/>
      <c r="P589" s="25" t="str">
        <f t="shared" si="112"/>
        <v>小学英语第5考场</v>
      </c>
      <c r="Q589" s="21"/>
      <c r="R589" s="21">
        <v>132</v>
      </c>
      <c r="S589" s="21"/>
      <c r="T589" s="32" t="str">
        <f t="shared" si="113"/>
        <v>小学英语</v>
      </c>
      <c r="U589" s="32" t="str">
        <f>IFERROR(VLOOKUP(复审!T589,#REF!,2,FALSE),"无此科目")</f>
        <v>无此科目</v>
      </c>
      <c r="V589" s="21" t="str">
        <f t="shared" si="114"/>
        <v>无此科目132</v>
      </c>
      <c r="W589" s="21">
        <f t="shared" si="108"/>
        <v>132</v>
      </c>
      <c r="X589" s="21">
        <f t="shared" si="109"/>
        <v>1</v>
      </c>
      <c r="Y589" s="21">
        <f t="shared" si="115"/>
        <v>1</v>
      </c>
      <c r="Z58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89" s="13" t="str">
        <f t="shared" si="110"/>
        <v/>
      </c>
      <c r="AB589" s="13" t="str">
        <f t="shared" si="116"/>
        <v>Y</v>
      </c>
      <c r="AC589" s="13" t="str">
        <f t="shared" si="117"/>
        <v/>
      </c>
      <c r="AD589" s="13">
        <f t="shared" si="118"/>
        <v>1</v>
      </c>
      <c r="AE589" s="13" t="e">
        <f>IF(AND(VLOOKUP($T589,#REF!,2,0)=0,S589=""),"“错误请确认”",IF(VLOOKUP($T589,#REF!,2,0)=0,S589,VLOOKUP($T589,#REF!,2,0)))</f>
        <v>#REF!</v>
      </c>
      <c r="AF589" s="13" t="s">
        <v>2762</v>
      </c>
      <c r="AG589" s="13" t="e">
        <f>IF(VLOOKUP(T589,#REF!,29,0)=0,VLOOKUP(T589,#REF!,23,0)&amp;RIGHT(S589,2),VLOOKUP(T589,#REF!,23,0)&amp;VLOOKUP(T589,#REF!,29,0))</f>
        <v>#REF!</v>
      </c>
      <c r="AH589" s="13" t="s">
        <v>1760</v>
      </c>
      <c r="AI589" s="13" t="e">
        <f t="shared" si="119"/>
        <v>#REF!</v>
      </c>
    </row>
    <row r="590" ht="15" customHeight="1" spans="1:35">
      <c r="A590" s="21">
        <f t="shared" si="111"/>
        <v>589</v>
      </c>
      <c r="B590" s="22" t="s">
        <v>2763</v>
      </c>
      <c r="C590" s="22" t="s">
        <v>45</v>
      </c>
      <c r="D590" s="22" t="s">
        <v>36</v>
      </c>
      <c r="E590" s="22" t="s">
        <v>2764</v>
      </c>
      <c r="F590" s="22" t="s">
        <v>2763</v>
      </c>
      <c r="G590" s="22" t="s">
        <v>2763</v>
      </c>
      <c r="H590" s="22" t="s">
        <v>2763</v>
      </c>
      <c r="I590" s="22" t="s">
        <v>2763</v>
      </c>
      <c r="J590" s="22" t="s">
        <v>2763</v>
      </c>
      <c r="K590" s="22" t="s">
        <v>2623</v>
      </c>
      <c r="L590" s="22" t="s">
        <v>2765</v>
      </c>
      <c r="M590" s="22" t="s">
        <v>2766</v>
      </c>
      <c r="N590" s="22" t="e">
        <f>INDEX(#REF!,MATCH($K590,#REF!,0))</f>
        <v>#REF!</v>
      </c>
      <c r="O590" s="21"/>
      <c r="P590" s="25" t="str">
        <f t="shared" si="112"/>
        <v>小学英语第13考场</v>
      </c>
      <c r="Q590" s="21"/>
      <c r="R590" s="21">
        <v>375</v>
      </c>
      <c r="S590" s="21"/>
      <c r="T590" s="32" t="str">
        <f t="shared" si="113"/>
        <v>小学英语</v>
      </c>
      <c r="U590" s="32" t="str">
        <f>IFERROR(VLOOKUP(复审!T590,#REF!,2,FALSE),"无此科目")</f>
        <v>无此科目</v>
      </c>
      <c r="V590" s="21" t="str">
        <f t="shared" si="114"/>
        <v>无此科目375</v>
      </c>
      <c r="W590" s="21">
        <f t="shared" si="108"/>
        <v>375</v>
      </c>
      <c r="X590" s="21">
        <f t="shared" si="109"/>
        <v>1</v>
      </c>
      <c r="Y590" s="21">
        <f t="shared" si="115"/>
        <v>1</v>
      </c>
      <c r="Z59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90" s="13" t="str">
        <f t="shared" si="110"/>
        <v/>
      </c>
      <c r="AB590" s="13" t="str">
        <f t="shared" si="116"/>
        <v>Y</v>
      </c>
      <c r="AC590" s="13" t="str">
        <f t="shared" si="117"/>
        <v/>
      </c>
      <c r="AD590" s="13">
        <f t="shared" si="118"/>
        <v>1</v>
      </c>
      <c r="AE590" s="13" t="e">
        <f>IF(AND(VLOOKUP($T590,#REF!,2,0)=0,S590=""),"“错误请确认”",IF(VLOOKUP($T590,#REF!,2,0)=0,S590,VLOOKUP($T590,#REF!,2,0)))</f>
        <v>#REF!</v>
      </c>
      <c r="AF590" s="13" t="s">
        <v>2767</v>
      </c>
      <c r="AG590" s="13" t="e">
        <f>IF(VLOOKUP(T590,#REF!,29,0)=0,VLOOKUP(T590,#REF!,23,0)&amp;RIGHT(S590,2),VLOOKUP(T590,#REF!,23,0)&amp;VLOOKUP(T590,#REF!,29,0))</f>
        <v>#REF!</v>
      </c>
      <c r="AH590" s="13" t="s">
        <v>1760</v>
      </c>
      <c r="AI590" s="13" t="e">
        <f t="shared" si="119"/>
        <v>#REF!</v>
      </c>
    </row>
    <row r="591" ht="15" customHeight="1" spans="1:35">
      <c r="A591" s="21">
        <f t="shared" si="111"/>
        <v>590</v>
      </c>
      <c r="B591" s="22" t="s">
        <v>2768</v>
      </c>
      <c r="C591" s="22" t="s">
        <v>45</v>
      </c>
      <c r="D591" s="22" t="s">
        <v>36</v>
      </c>
      <c r="E591" s="22" t="s">
        <v>2769</v>
      </c>
      <c r="F591" s="22" t="s">
        <v>2768</v>
      </c>
      <c r="G591" s="22" t="s">
        <v>2768</v>
      </c>
      <c r="H591" s="22" t="s">
        <v>2768</v>
      </c>
      <c r="I591" s="22" t="s">
        <v>2768</v>
      </c>
      <c r="J591" s="22" t="s">
        <v>2768</v>
      </c>
      <c r="K591" s="22" t="s">
        <v>2623</v>
      </c>
      <c r="L591" s="22" t="s">
        <v>2770</v>
      </c>
      <c r="M591" s="22" t="s">
        <v>91</v>
      </c>
      <c r="N591" s="22" t="e">
        <f>INDEX(#REF!,MATCH($K591,#REF!,0))</f>
        <v>#REF!</v>
      </c>
      <c r="O591" s="21"/>
      <c r="P591" s="25" t="str">
        <f t="shared" si="112"/>
        <v/>
      </c>
      <c r="Q591" s="21"/>
      <c r="R591" s="21"/>
      <c r="S591" s="21"/>
      <c r="T591" s="32" t="str">
        <f t="shared" si="113"/>
        <v>小学英语</v>
      </c>
      <c r="U591" s="32" t="str">
        <f>IFERROR(VLOOKUP(复审!T591,#REF!,2,FALSE),"无此科目")</f>
        <v>无此科目</v>
      </c>
      <c r="V591" s="21" t="str">
        <f t="shared" si="114"/>
        <v/>
      </c>
      <c r="W591" s="21">
        <f t="shared" si="108"/>
        <v>0</v>
      </c>
      <c r="X591" s="21">
        <f t="shared" si="109"/>
        <v>1</v>
      </c>
      <c r="Y591" s="21" t="str">
        <f t="shared" si="115"/>
        <v/>
      </c>
      <c r="Z59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91" s="13" t="str">
        <f t="shared" si="110"/>
        <v/>
      </c>
      <c r="AB591" s="13" t="str">
        <f t="shared" si="116"/>
        <v>N</v>
      </c>
      <c r="AC591" s="13">
        <f t="shared" si="117"/>
        <v>333</v>
      </c>
      <c r="AD591" s="13" t="str">
        <f t="shared" si="118"/>
        <v/>
      </c>
      <c r="AE591" s="13" t="e">
        <f>IF(AND(VLOOKUP($T591,#REF!,2,0)=0,S591=""),"“错误请确认”",IF(VLOOKUP($T591,#REF!,2,0)=0,S591,VLOOKUP($T591,#REF!,2,0)))</f>
        <v>#REF!</v>
      </c>
      <c r="AF591" s="13" t="s">
        <v>2771</v>
      </c>
      <c r="AG591" s="13" t="e">
        <f>IF(VLOOKUP(T591,#REF!,29,0)=0,VLOOKUP(T591,#REF!,23,0)&amp;RIGHT(S591,2),VLOOKUP(T591,#REF!,23,0)&amp;VLOOKUP(T591,#REF!,29,0))</f>
        <v>#REF!</v>
      </c>
      <c r="AH591" s="13" t="s">
        <v>50</v>
      </c>
      <c r="AI591" s="13" t="e">
        <f t="shared" si="119"/>
        <v>#REF!</v>
      </c>
    </row>
    <row r="592" ht="15" customHeight="1" spans="1:35">
      <c r="A592" s="21">
        <f t="shared" si="111"/>
        <v>591</v>
      </c>
      <c r="B592" s="22" t="s">
        <v>2772</v>
      </c>
      <c r="C592" s="22" t="s">
        <v>45</v>
      </c>
      <c r="D592" s="22" t="s">
        <v>36</v>
      </c>
      <c r="E592" s="22" t="s">
        <v>2773</v>
      </c>
      <c r="F592" s="22" t="s">
        <v>2772</v>
      </c>
      <c r="G592" s="22" t="s">
        <v>2772</v>
      </c>
      <c r="H592" s="22" t="s">
        <v>2772</v>
      </c>
      <c r="I592" s="22" t="s">
        <v>2772</v>
      </c>
      <c r="J592" s="22" t="s">
        <v>2772</v>
      </c>
      <c r="K592" s="22" t="s">
        <v>2623</v>
      </c>
      <c r="L592" s="22" t="s">
        <v>2774</v>
      </c>
      <c r="M592" s="22" t="s">
        <v>2775</v>
      </c>
      <c r="N592" s="22" t="e">
        <f>INDEX(#REF!,MATCH($K592,#REF!,0))</f>
        <v>#REF!</v>
      </c>
      <c r="O592" s="21"/>
      <c r="P592" s="25" t="str">
        <f t="shared" si="112"/>
        <v/>
      </c>
      <c r="Q592" s="21"/>
      <c r="R592" s="21"/>
      <c r="S592" s="21"/>
      <c r="T592" s="32" t="str">
        <f t="shared" si="113"/>
        <v>小学英语</v>
      </c>
      <c r="U592" s="32" t="str">
        <f>IFERROR(VLOOKUP(复审!T592,#REF!,2,FALSE),"无此科目")</f>
        <v>无此科目</v>
      </c>
      <c r="V592" s="21" t="str">
        <f t="shared" si="114"/>
        <v/>
      </c>
      <c r="W592" s="21">
        <f t="shared" si="108"/>
        <v>0</v>
      </c>
      <c r="X592" s="21">
        <f t="shared" si="109"/>
        <v>1</v>
      </c>
      <c r="Y592" s="21" t="str">
        <f t="shared" si="115"/>
        <v/>
      </c>
      <c r="Z59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92" s="13" t="str">
        <f t="shared" si="110"/>
        <v/>
      </c>
      <c r="AB592" s="13" t="str">
        <f t="shared" si="116"/>
        <v>N</v>
      </c>
      <c r="AC592" s="13">
        <f t="shared" si="117"/>
        <v>334</v>
      </c>
      <c r="AD592" s="13" t="str">
        <f t="shared" si="118"/>
        <v/>
      </c>
      <c r="AE592" s="13" t="e">
        <f>IF(AND(VLOOKUP($T592,#REF!,2,0)=0,S592=""),"“错误请确认”",IF(VLOOKUP($T592,#REF!,2,0)=0,S592,VLOOKUP($T592,#REF!,2,0)))</f>
        <v>#REF!</v>
      </c>
      <c r="AF592" s="13" t="s">
        <v>2776</v>
      </c>
      <c r="AG592" s="13" t="e">
        <f>IF(VLOOKUP(T592,#REF!,29,0)=0,VLOOKUP(T592,#REF!,23,0)&amp;RIGHT(S592,2),VLOOKUP(T592,#REF!,23,0)&amp;VLOOKUP(T592,#REF!,29,0))</f>
        <v>#REF!</v>
      </c>
      <c r="AH592" s="13" t="s">
        <v>50</v>
      </c>
      <c r="AI592" s="13" t="e">
        <f t="shared" si="119"/>
        <v>#REF!</v>
      </c>
    </row>
    <row r="593" ht="15" customHeight="1" spans="1:35">
      <c r="A593" s="21">
        <f t="shared" si="111"/>
        <v>592</v>
      </c>
      <c r="B593" s="22" t="s">
        <v>2777</v>
      </c>
      <c r="C593" s="22" t="s">
        <v>45</v>
      </c>
      <c r="D593" s="22" t="s">
        <v>36</v>
      </c>
      <c r="E593" s="22" t="s">
        <v>2778</v>
      </c>
      <c r="F593" s="22" t="s">
        <v>2777</v>
      </c>
      <c r="G593" s="22" t="s">
        <v>2777</v>
      </c>
      <c r="H593" s="22" t="s">
        <v>2777</v>
      </c>
      <c r="I593" s="22" t="s">
        <v>2777</v>
      </c>
      <c r="J593" s="22" t="s">
        <v>2777</v>
      </c>
      <c r="K593" s="22" t="s">
        <v>2623</v>
      </c>
      <c r="L593" s="22" t="s">
        <v>2779</v>
      </c>
      <c r="M593" s="22" t="s">
        <v>91</v>
      </c>
      <c r="N593" s="22" t="e">
        <f>INDEX(#REF!,MATCH($K593,#REF!,0))</f>
        <v>#REF!</v>
      </c>
      <c r="O593" s="21"/>
      <c r="P593" s="25" t="str">
        <f t="shared" si="112"/>
        <v>小学英语第9考场</v>
      </c>
      <c r="Q593" s="21"/>
      <c r="R593" s="21">
        <v>250</v>
      </c>
      <c r="S593" s="21"/>
      <c r="T593" s="32" t="str">
        <f t="shared" si="113"/>
        <v>小学英语</v>
      </c>
      <c r="U593" s="32" t="str">
        <f>IFERROR(VLOOKUP(复审!T593,#REF!,2,FALSE),"无此科目")</f>
        <v>无此科目</v>
      </c>
      <c r="V593" s="21" t="str">
        <f t="shared" si="114"/>
        <v>无此科目250</v>
      </c>
      <c r="W593" s="21">
        <f t="shared" si="108"/>
        <v>250</v>
      </c>
      <c r="X593" s="21">
        <f t="shared" si="109"/>
        <v>1</v>
      </c>
      <c r="Y593" s="21">
        <f t="shared" si="115"/>
        <v>1</v>
      </c>
      <c r="Z59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93" s="13" t="str">
        <f t="shared" si="110"/>
        <v/>
      </c>
      <c r="AB593" s="13" t="str">
        <f t="shared" si="116"/>
        <v>Y</v>
      </c>
      <c r="AC593" s="13" t="str">
        <f t="shared" si="117"/>
        <v/>
      </c>
      <c r="AD593" s="13">
        <f t="shared" si="118"/>
        <v>1</v>
      </c>
      <c r="AE593" s="13" t="e">
        <f>IF(AND(VLOOKUP($T593,#REF!,2,0)=0,S593=""),"“错误请确认”",IF(VLOOKUP($T593,#REF!,2,0)=0,S593,VLOOKUP($T593,#REF!,2,0)))</f>
        <v>#REF!</v>
      </c>
      <c r="AF593" s="13" t="s">
        <v>2780</v>
      </c>
      <c r="AG593" s="13" t="e">
        <f>IF(VLOOKUP(T593,#REF!,29,0)=0,VLOOKUP(T593,#REF!,23,0)&amp;RIGHT(S593,2),VLOOKUP(T593,#REF!,23,0)&amp;VLOOKUP(T593,#REF!,29,0))</f>
        <v>#REF!</v>
      </c>
      <c r="AH593" s="13" t="s">
        <v>61</v>
      </c>
      <c r="AI593" s="13" t="e">
        <f t="shared" si="119"/>
        <v>#REF!</v>
      </c>
    </row>
    <row r="594" ht="15" customHeight="1" spans="1:35">
      <c r="A594" s="21">
        <f t="shared" si="111"/>
        <v>593</v>
      </c>
      <c r="B594" s="22" t="s">
        <v>2781</v>
      </c>
      <c r="C594" s="22" t="s">
        <v>45</v>
      </c>
      <c r="D594" s="22" t="s">
        <v>36</v>
      </c>
      <c r="E594" s="22" t="s">
        <v>2782</v>
      </c>
      <c r="F594" s="22" t="s">
        <v>2781</v>
      </c>
      <c r="G594" s="22" t="s">
        <v>2781</v>
      </c>
      <c r="H594" s="22" t="s">
        <v>2781</v>
      </c>
      <c r="I594" s="22" t="s">
        <v>2781</v>
      </c>
      <c r="J594" s="22" t="s">
        <v>2781</v>
      </c>
      <c r="K594" s="22" t="s">
        <v>2623</v>
      </c>
      <c r="L594" s="22" t="s">
        <v>2783</v>
      </c>
      <c r="M594" s="22" t="s">
        <v>2783</v>
      </c>
      <c r="N594" s="22" t="e">
        <f>INDEX(#REF!,MATCH($K594,#REF!,0))</f>
        <v>#REF!</v>
      </c>
      <c r="O594" s="21"/>
      <c r="P594" s="25" t="str">
        <f t="shared" si="112"/>
        <v>小学英语第6考场</v>
      </c>
      <c r="Q594" s="21"/>
      <c r="R594" s="21">
        <v>161</v>
      </c>
      <c r="S594" s="21"/>
      <c r="T594" s="32" t="str">
        <f t="shared" si="113"/>
        <v>小学英语</v>
      </c>
      <c r="U594" s="32" t="str">
        <f>IFERROR(VLOOKUP(复审!T594,#REF!,2,FALSE),"无此科目")</f>
        <v>无此科目</v>
      </c>
      <c r="V594" s="21" t="str">
        <f t="shared" si="114"/>
        <v>无此科目161</v>
      </c>
      <c r="W594" s="21">
        <f t="shared" si="108"/>
        <v>161</v>
      </c>
      <c r="X594" s="21">
        <f t="shared" si="109"/>
        <v>1</v>
      </c>
      <c r="Y594" s="21">
        <f t="shared" si="115"/>
        <v>1</v>
      </c>
      <c r="Z59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94" s="13" t="str">
        <f t="shared" si="110"/>
        <v/>
      </c>
      <c r="AB594" s="13" t="str">
        <f t="shared" si="116"/>
        <v>Y</v>
      </c>
      <c r="AC594" s="13" t="str">
        <f t="shared" si="117"/>
        <v/>
      </c>
      <c r="AD594" s="13">
        <f t="shared" si="118"/>
        <v>1</v>
      </c>
      <c r="AE594" s="13" t="e">
        <f>IF(AND(VLOOKUP($T594,#REF!,2,0)=0,S594=""),"“错误请确认”",IF(VLOOKUP($T594,#REF!,2,0)=0,S594,VLOOKUP($T594,#REF!,2,0)))</f>
        <v>#REF!</v>
      </c>
      <c r="AF594" s="13" t="s">
        <v>2784</v>
      </c>
      <c r="AG594" s="13" t="e">
        <f>IF(VLOOKUP(T594,#REF!,29,0)=0,VLOOKUP(T594,#REF!,23,0)&amp;RIGHT(S594,2),VLOOKUP(T594,#REF!,23,0)&amp;VLOOKUP(T594,#REF!,29,0))</f>
        <v>#REF!</v>
      </c>
      <c r="AH594" s="13" t="s">
        <v>89</v>
      </c>
      <c r="AI594" s="13" t="e">
        <f t="shared" si="119"/>
        <v>#REF!</v>
      </c>
    </row>
    <row r="595" ht="15" customHeight="1" spans="1:35">
      <c r="A595" s="21">
        <f t="shared" si="111"/>
        <v>594</v>
      </c>
      <c r="B595" s="22" t="s">
        <v>2785</v>
      </c>
      <c r="C595" s="22" t="s">
        <v>45</v>
      </c>
      <c r="D595" s="22" t="s">
        <v>36</v>
      </c>
      <c r="E595" s="22" t="s">
        <v>2786</v>
      </c>
      <c r="F595" s="22" t="s">
        <v>2785</v>
      </c>
      <c r="G595" s="22" t="s">
        <v>2785</v>
      </c>
      <c r="H595" s="22" t="s">
        <v>2785</v>
      </c>
      <c r="I595" s="22" t="s">
        <v>2785</v>
      </c>
      <c r="J595" s="22" t="s">
        <v>2785</v>
      </c>
      <c r="K595" s="22" t="s">
        <v>2623</v>
      </c>
      <c r="L595" s="22" t="s">
        <v>2787</v>
      </c>
      <c r="M595" s="22" t="s">
        <v>2788</v>
      </c>
      <c r="N595" s="22" t="e">
        <f>INDEX(#REF!,MATCH($K595,#REF!,0))</f>
        <v>#REF!</v>
      </c>
      <c r="O595" s="21"/>
      <c r="P595" s="25" t="str">
        <f t="shared" si="112"/>
        <v>小学英语第12考场</v>
      </c>
      <c r="Q595" s="21"/>
      <c r="R595" s="21">
        <v>349</v>
      </c>
      <c r="S595" s="21"/>
      <c r="T595" s="32" t="str">
        <f t="shared" si="113"/>
        <v>小学英语</v>
      </c>
      <c r="U595" s="32" t="str">
        <f>IFERROR(VLOOKUP(复审!T595,#REF!,2,FALSE),"无此科目")</f>
        <v>无此科目</v>
      </c>
      <c r="V595" s="21" t="str">
        <f t="shared" si="114"/>
        <v>无此科目349</v>
      </c>
      <c r="W595" s="21">
        <f t="shared" si="108"/>
        <v>349</v>
      </c>
      <c r="X595" s="21">
        <f t="shared" si="109"/>
        <v>1</v>
      </c>
      <c r="Y595" s="21">
        <f t="shared" si="115"/>
        <v>1</v>
      </c>
      <c r="Z59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95" s="13" t="str">
        <f t="shared" si="110"/>
        <v/>
      </c>
      <c r="AB595" s="13" t="str">
        <f t="shared" si="116"/>
        <v>Y</v>
      </c>
      <c r="AC595" s="13" t="str">
        <f t="shared" si="117"/>
        <v/>
      </c>
      <c r="AD595" s="13">
        <f t="shared" si="118"/>
        <v>1</v>
      </c>
      <c r="AE595" s="13" t="e">
        <f>IF(AND(VLOOKUP($T595,#REF!,2,0)=0,S595=""),"“错误请确认”",IF(VLOOKUP($T595,#REF!,2,0)=0,S595,VLOOKUP($T595,#REF!,2,0)))</f>
        <v>#REF!</v>
      </c>
      <c r="AF595" s="13" t="s">
        <v>2789</v>
      </c>
      <c r="AG595" s="13" t="e">
        <f>IF(VLOOKUP(T595,#REF!,29,0)=0,VLOOKUP(T595,#REF!,23,0)&amp;RIGHT(S595,2),VLOOKUP(T595,#REF!,23,0)&amp;VLOOKUP(T595,#REF!,29,0))</f>
        <v>#REF!</v>
      </c>
      <c r="AH595" s="13" t="s">
        <v>1760</v>
      </c>
      <c r="AI595" s="13" t="e">
        <f t="shared" si="119"/>
        <v>#REF!</v>
      </c>
    </row>
    <row r="596" ht="15" customHeight="1" spans="1:35">
      <c r="A596" s="21">
        <f t="shared" si="111"/>
        <v>595</v>
      </c>
      <c r="B596" s="22" t="s">
        <v>2790</v>
      </c>
      <c r="C596" s="22" t="s">
        <v>45</v>
      </c>
      <c r="D596" s="22" t="s">
        <v>36</v>
      </c>
      <c r="E596" s="22" t="s">
        <v>2791</v>
      </c>
      <c r="F596" s="22" t="s">
        <v>2790</v>
      </c>
      <c r="G596" s="22" t="s">
        <v>2790</v>
      </c>
      <c r="H596" s="22" t="s">
        <v>2790</v>
      </c>
      <c r="I596" s="22" t="s">
        <v>2790</v>
      </c>
      <c r="J596" s="22" t="s">
        <v>2790</v>
      </c>
      <c r="K596" s="22" t="s">
        <v>2623</v>
      </c>
      <c r="L596" s="22" t="s">
        <v>2792</v>
      </c>
      <c r="M596" s="22" t="s">
        <v>2793</v>
      </c>
      <c r="N596" s="22" t="e">
        <f>INDEX(#REF!,MATCH($K596,#REF!,0))</f>
        <v>#REF!</v>
      </c>
      <c r="O596" s="21"/>
      <c r="P596" s="25" t="str">
        <f t="shared" si="112"/>
        <v>小学英语第10考场</v>
      </c>
      <c r="Q596" s="21"/>
      <c r="R596" s="21">
        <v>275</v>
      </c>
      <c r="S596" s="21"/>
      <c r="T596" s="32" t="str">
        <f t="shared" si="113"/>
        <v>小学英语</v>
      </c>
      <c r="U596" s="32" t="str">
        <f>IFERROR(VLOOKUP(复审!T596,#REF!,2,FALSE),"无此科目")</f>
        <v>无此科目</v>
      </c>
      <c r="V596" s="21" t="str">
        <f t="shared" si="114"/>
        <v>无此科目275</v>
      </c>
      <c r="W596" s="21">
        <f t="shared" si="108"/>
        <v>275</v>
      </c>
      <c r="X596" s="21">
        <f t="shared" si="109"/>
        <v>1</v>
      </c>
      <c r="Y596" s="21">
        <f t="shared" si="115"/>
        <v>1</v>
      </c>
      <c r="Z59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96" s="13" t="str">
        <f t="shared" si="110"/>
        <v/>
      </c>
      <c r="AB596" s="13" t="str">
        <f t="shared" si="116"/>
        <v>Y</v>
      </c>
      <c r="AC596" s="13" t="str">
        <f t="shared" si="117"/>
        <v/>
      </c>
      <c r="AD596" s="13">
        <f t="shared" si="118"/>
        <v>1</v>
      </c>
      <c r="AE596" s="13" t="e">
        <f>IF(AND(VLOOKUP($T596,#REF!,2,0)=0,S596=""),"“错误请确认”",IF(VLOOKUP($T596,#REF!,2,0)=0,S596,VLOOKUP($T596,#REF!,2,0)))</f>
        <v>#REF!</v>
      </c>
      <c r="AF596" s="13" t="s">
        <v>2794</v>
      </c>
      <c r="AG596" s="13" t="e">
        <f>IF(VLOOKUP(T596,#REF!,29,0)=0,VLOOKUP(T596,#REF!,23,0)&amp;RIGHT(S596,2),VLOOKUP(T596,#REF!,23,0)&amp;VLOOKUP(T596,#REF!,29,0))</f>
        <v>#REF!</v>
      </c>
      <c r="AH596" s="13" t="s">
        <v>2623</v>
      </c>
      <c r="AI596" s="13" t="e">
        <f t="shared" si="119"/>
        <v>#REF!</v>
      </c>
    </row>
    <row r="597" ht="15" customHeight="1" spans="1:35">
      <c r="A597" s="21">
        <f t="shared" si="111"/>
        <v>596</v>
      </c>
      <c r="B597" s="22" t="s">
        <v>2795</v>
      </c>
      <c r="C597" s="22" t="s">
        <v>45</v>
      </c>
      <c r="D597" s="22" t="s">
        <v>36</v>
      </c>
      <c r="E597" s="22" t="s">
        <v>2796</v>
      </c>
      <c r="F597" s="22" t="s">
        <v>2795</v>
      </c>
      <c r="G597" s="22" t="s">
        <v>2795</v>
      </c>
      <c r="H597" s="22" t="s">
        <v>2795</v>
      </c>
      <c r="I597" s="22" t="s">
        <v>2795</v>
      </c>
      <c r="J597" s="22" t="s">
        <v>2795</v>
      </c>
      <c r="K597" s="22" t="s">
        <v>2623</v>
      </c>
      <c r="L597" s="22" t="s">
        <v>2797</v>
      </c>
      <c r="M597" s="22" t="s">
        <v>2798</v>
      </c>
      <c r="N597" s="22" t="e">
        <f>INDEX(#REF!,MATCH($K597,#REF!,0))</f>
        <v>#REF!</v>
      </c>
      <c r="O597" s="21"/>
      <c r="P597" s="25" t="str">
        <f t="shared" si="112"/>
        <v>小学英语第7考场</v>
      </c>
      <c r="Q597" s="21"/>
      <c r="R597" s="21">
        <v>186</v>
      </c>
      <c r="S597" s="21"/>
      <c r="T597" s="32" t="str">
        <f t="shared" si="113"/>
        <v>小学英语</v>
      </c>
      <c r="U597" s="32" t="str">
        <f>IFERROR(VLOOKUP(复审!T597,#REF!,2,FALSE),"无此科目")</f>
        <v>无此科目</v>
      </c>
      <c r="V597" s="21" t="str">
        <f t="shared" si="114"/>
        <v>无此科目186</v>
      </c>
      <c r="W597" s="21">
        <f t="shared" si="108"/>
        <v>186</v>
      </c>
      <c r="X597" s="21">
        <f t="shared" si="109"/>
        <v>1</v>
      </c>
      <c r="Y597" s="21">
        <f t="shared" si="115"/>
        <v>1</v>
      </c>
      <c r="Z59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97" s="13" t="str">
        <f t="shared" si="110"/>
        <v/>
      </c>
      <c r="AB597" s="13" t="str">
        <f t="shared" si="116"/>
        <v>Y</v>
      </c>
      <c r="AC597" s="13" t="str">
        <f t="shared" si="117"/>
        <v/>
      </c>
      <c r="AD597" s="13">
        <f t="shared" si="118"/>
        <v>1</v>
      </c>
      <c r="AE597" s="13" t="e">
        <f>IF(AND(VLOOKUP($T597,#REF!,2,0)=0,S597=""),"“错误请确认”",IF(VLOOKUP($T597,#REF!,2,0)=0,S597,VLOOKUP($T597,#REF!,2,0)))</f>
        <v>#REF!</v>
      </c>
      <c r="AF597" s="13" t="s">
        <v>2799</v>
      </c>
      <c r="AG597" s="13" t="e">
        <f>IF(VLOOKUP(T597,#REF!,29,0)=0,VLOOKUP(T597,#REF!,23,0)&amp;RIGHT(S597,2),VLOOKUP(T597,#REF!,23,0)&amp;VLOOKUP(T597,#REF!,29,0))</f>
        <v>#REF!</v>
      </c>
      <c r="AH597" s="13" t="s">
        <v>2800</v>
      </c>
      <c r="AI597" s="13" t="e">
        <f t="shared" si="119"/>
        <v>#REF!</v>
      </c>
    </row>
    <row r="598" ht="15" customHeight="1" spans="1:35">
      <c r="A598" s="21">
        <f t="shared" si="111"/>
        <v>597</v>
      </c>
      <c r="B598" s="22" t="s">
        <v>2801</v>
      </c>
      <c r="C598" s="22" t="s">
        <v>45</v>
      </c>
      <c r="D598" s="22" t="s">
        <v>36</v>
      </c>
      <c r="E598" s="22" t="s">
        <v>2802</v>
      </c>
      <c r="F598" s="22" t="s">
        <v>2801</v>
      </c>
      <c r="G598" s="22" t="s">
        <v>2801</v>
      </c>
      <c r="H598" s="22" t="s">
        <v>2801</v>
      </c>
      <c r="I598" s="22" t="s">
        <v>2801</v>
      </c>
      <c r="J598" s="22" t="s">
        <v>2801</v>
      </c>
      <c r="K598" s="22" t="s">
        <v>2623</v>
      </c>
      <c r="L598" s="22" t="s">
        <v>2803</v>
      </c>
      <c r="M598" s="22" t="s">
        <v>2804</v>
      </c>
      <c r="N598" s="22" t="e">
        <f>INDEX(#REF!,MATCH($K598,#REF!,0))</f>
        <v>#REF!</v>
      </c>
      <c r="O598" s="21"/>
      <c r="P598" s="25" t="str">
        <f t="shared" si="112"/>
        <v>小学英语第6考场</v>
      </c>
      <c r="Q598" s="21"/>
      <c r="R598" s="21">
        <v>169</v>
      </c>
      <c r="S598" s="21"/>
      <c r="T598" s="32" t="str">
        <f t="shared" si="113"/>
        <v>小学英语</v>
      </c>
      <c r="U598" s="32" t="str">
        <f>IFERROR(VLOOKUP(复审!T598,#REF!,2,FALSE),"无此科目")</f>
        <v>无此科目</v>
      </c>
      <c r="V598" s="21" t="str">
        <f t="shared" si="114"/>
        <v>无此科目169</v>
      </c>
      <c r="W598" s="21">
        <f t="shared" si="108"/>
        <v>169</v>
      </c>
      <c r="X598" s="21">
        <f t="shared" si="109"/>
        <v>1</v>
      </c>
      <c r="Y598" s="21">
        <f t="shared" si="115"/>
        <v>1</v>
      </c>
      <c r="Z59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98" s="13" t="str">
        <f t="shared" si="110"/>
        <v/>
      </c>
      <c r="AB598" s="13" t="str">
        <f t="shared" si="116"/>
        <v>Y</v>
      </c>
      <c r="AC598" s="13" t="str">
        <f t="shared" si="117"/>
        <v/>
      </c>
      <c r="AD598" s="13">
        <f t="shared" si="118"/>
        <v>1</v>
      </c>
      <c r="AE598" s="13" t="e">
        <f>IF(AND(VLOOKUP($T598,#REF!,2,0)=0,S598=""),"“错误请确认”",IF(VLOOKUP($T598,#REF!,2,0)=0,S598,VLOOKUP($T598,#REF!,2,0)))</f>
        <v>#REF!</v>
      </c>
      <c r="AF598" s="13" t="s">
        <v>2805</v>
      </c>
      <c r="AG598" s="13" t="e">
        <f>IF(VLOOKUP(T598,#REF!,29,0)=0,VLOOKUP(T598,#REF!,23,0)&amp;RIGHT(S598,2),VLOOKUP(T598,#REF!,23,0)&amp;VLOOKUP(T598,#REF!,29,0))</f>
        <v>#REF!</v>
      </c>
      <c r="AH598" s="13" t="s">
        <v>2688</v>
      </c>
      <c r="AI598" s="13" t="e">
        <f t="shared" si="119"/>
        <v>#REF!</v>
      </c>
    </row>
    <row r="599" ht="15" customHeight="1" spans="1:35">
      <c r="A599" s="21">
        <f t="shared" si="111"/>
        <v>598</v>
      </c>
      <c r="B599" s="22" t="s">
        <v>2806</v>
      </c>
      <c r="C599" s="22" t="s">
        <v>45</v>
      </c>
      <c r="D599" s="22" t="s">
        <v>36</v>
      </c>
      <c r="E599" s="22" t="s">
        <v>2807</v>
      </c>
      <c r="F599" s="22" t="s">
        <v>2806</v>
      </c>
      <c r="G599" s="22" t="s">
        <v>2806</v>
      </c>
      <c r="H599" s="22" t="s">
        <v>2806</v>
      </c>
      <c r="I599" s="22" t="s">
        <v>2806</v>
      </c>
      <c r="J599" s="22" t="s">
        <v>2806</v>
      </c>
      <c r="K599" s="22" t="s">
        <v>2623</v>
      </c>
      <c r="L599" s="22" t="s">
        <v>2808</v>
      </c>
      <c r="M599" s="22" t="s">
        <v>2809</v>
      </c>
      <c r="N599" s="22" t="e">
        <f>INDEX(#REF!,MATCH($K599,#REF!,0))</f>
        <v>#REF!</v>
      </c>
      <c r="O599" s="21"/>
      <c r="P599" s="25" t="str">
        <f t="shared" si="112"/>
        <v>小学英语第1考场</v>
      </c>
      <c r="Q599" s="21"/>
      <c r="R599" s="21">
        <v>10</v>
      </c>
      <c r="S599" s="21"/>
      <c r="T599" s="32" t="str">
        <f t="shared" si="113"/>
        <v>小学英语</v>
      </c>
      <c r="U599" s="32" t="str">
        <f>IFERROR(VLOOKUP(复审!T599,#REF!,2,FALSE),"无此科目")</f>
        <v>无此科目</v>
      </c>
      <c r="V599" s="21" t="str">
        <f t="shared" si="114"/>
        <v>无此科目010</v>
      </c>
      <c r="W599" s="21">
        <f t="shared" si="108"/>
        <v>10</v>
      </c>
      <c r="X599" s="21">
        <f t="shared" si="109"/>
        <v>1</v>
      </c>
      <c r="Y599" s="21">
        <f t="shared" si="115"/>
        <v>1</v>
      </c>
      <c r="Z59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599" s="13" t="str">
        <f t="shared" si="110"/>
        <v/>
      </c>
      <c r="AB599" s="13" t="str">
        <f t="shared" si="116"/>
        <v>Y</v>
      </c>
      <c r="AC599" s="13" t="str">
        <f t="shared" si="117"/>
        <v/>
      </c>
      <c r="AD599" s="13">
        <f t="shared" si="118"/>
        <v>1</v>
      </c>
      <c r="AE599" s="13" t="e">
        <f>IF(AND(VLOOKUP($T599,#REF!,2,0)=0,S599=""),"“错误请确认”",IF(VLOOKUP($T599,#REF!,2,0)=0,S599,VLOOKUP($T599,#REF!,2,0)))</f>
        <v>#REF!</v>
      </c>
      <c r="AF599" s="13" t="s">
        <v>2810</v>
      </c>
      <c r="AG599" s="13" t="e">
        <f>IF(VLOOKUP(T599,#REF!,29,0)=0,VLOOKUP(T599,#REF!,23,0)&amp;RIGHT(S599,2),VLOOKUP(T599,#REF!,23,0)&amp;VLOOKUP(T599,#REF!,29,0))</f>
        <v>#REF!</v>
      </c>
      <c r="AH599" s="13" t="s">
        <v>2623</v>
      </c>
      <c r="AI599" s="13" t="e">
        <f t="shared" si="119"/>
        <v>#REF!</v>
      </c>
    </row>
    <row r="600" ht="15" customHeight="1" spans="1:35">
      <c r="A600" s="21">
        <f t="shared" si="111"/>
        <v>599</v>
      </c>
      <c r="B600" s="22" t="s">
        <v>2811</v>
      </c>
      <c r="C600" s="22" t="s">
        <v>45</v>
      </c>
      <c r="D600" s="22" t="s">
        <v>36</v>
      </c>
      <c r="E600" s="22" t="s">
        <v>2812</v>
      </c>
      <c r="F600" s="22" t="s">
        <v>2811</v>
      </c>
      <c r="G600" s="22" t="s">
        <v>2811</v>
      </c>
      <c r="H600" s="22" t="s">
        <v>2811</v>
      </c>
      <c r="I600" s="22" t="s">
        <v>2811</v>
      </c>
      <c r="J600" s="22" t="s">
        <v>2811</v>
      </c>
      <c r="K600" s="22" t="s">
        <v>2623</v>
      </c>
      <c r="L600" s="22" t="s">
        <v>2813</v>
      </c>
      <c r="M600" s="22" t="s">
        <v>2813</v>
      </c>
      <c r="N600" s="22" t="e">
        <f>INDEX(#REF!,MATCH($K600,#REF!,0))</f>
        <v>#REF!</v>
      </c>
      <c r="O600" s="21"/>
      <c r="P600" s="25" t="str">
        <f t="shared" si="112"/>
        <v/>
      </c>
      <c r="Q600" s="21"/>
      <c r="R600" s="21"/>
      <c r="S600" s="21"/>
      <c r="T600" s="32" t="str">
        <f t="shared" si="113"/>
        <v>小学英语</v>
      </c>
      <c r="U600" s="32" t="str">
        <f>IFERROR(VLOOKUP(复审!T600,#REF!,2,FALSE),"无此科目")</f>
        <v>无此科目</v>
      </c>
      <c r="V600" s="21" t="str">
        <f t="shared" si="114"/>
        <v/>
      </c>
      <c r="W600" s="21">
        <f t="shared" si="108"/>
        <v>0</v>
      </c>
      <c r="X600" s="21">
        <f t="shared" si="109"/>
        <v>1</v>
      </c>
      <c r="Y600" s="21" t="str">
        <f t="shared" si="115"/>
        <v/>
      </c>
      <c r="Z60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00" s="13" t="str">
        <f t="shared" si="110"/>
        <v/>
      </c>
      <c r="AB600" s="13" t="str">
        <f t="shared" si="116"/>
        <v>N</v>
      </c>
      <c r="AC600" s="13">
        <f t="shared" si="117"/>
        <v>335</v>
      </c>
      <c r="AD600" s="13" t="str">
        <f t="shared" si="118"/>
        <v/>
      </c>
      <c r="AE600" s="13" t="e">
        <f>IF(AND(VLOOKUP($T600,#REF!,2,0)=0,S600=""),"“错误请确认”",IF(VLOOKUP($T600,#REF!,2,0)=0,S600,VLOOKUP($T600,#REF!,2,0)))</f>
        <v>#REF!</v>
      </c>
      <c r="AF600" s="13" t="s">
        <v>2814</v>
      </c>
      <c r="AG600" s="13" t="e">
        <f>IF(VLOOKUP(T600,#REF!,29,0)=0,VLOOKUP(T600,#REF!,23,0)&amp;RIGHT(S600,2),VLOOKUP(T600,#REF!,23,0)&amp;VLOOKUP(T600,#REF!,29,0))</f>
        <v>#REF!</v>
      </c>
      <c r="AH600" s="13" t="s">
        <v>50</v>
      </c>
      <c r="AI600" s="13" t="e">
        <f t="shared" si="119"/>
        <v>#REF!</v>
      </c>
    </row>
    <row r="601" ht="15" customHeight="1" spans="1:35">
      <c r="A601" s="21">
        <f t="shared" si="111"/>
        <v>600</v>
      </c>
      <c r="B601" s="22" t="s">
        <v>2815</v>
      </c>
      <c r="C601" s="22" t="s">
        <v>45</v>
      </c>
      <c r="D601" s="22" t="s">
        <v>36</v>
      </c>
      <c r="E601" s="22" t="s">
        <v>2816</v>
      </c>
      <c r="F601" s="22" t="s">
        <v>2815</v>
      </c>
      <c r="G601" s="22" t="s">
        <v>2815</v>
      </c>
      <c r="H601" s="22" t="s">
        <v>2815</v>
      </c>
      <c r="I601" s="22" t="s">
        <v>2815</v>
      </c>
      <c r="J601" s="22" t="s">
        <v>2815</v>
      </c>
      <c r="K601" s="22" t="s">
        <v>2623</v>
      </c>
      <c r="L601" s="22" t="s">
        <v>2817</v>
      </c>
      <c r="M601" s="22" t="s">
        <v>2817</v>
      </c>
      <c r="N601" s="22" t="e">
        <f>INDEX(#REF!,MATCH($K601,#REF!,0))</f>
        <v>#REF!</v>
      </c>
      <c r="O601" s="21"/>
      <c r="P601" s="25" t="str">
        <f t="shared" si="112"/>
        <v/>
      </c>
      <c r="Q601" s="21"/>
      <c r="R601" s="21"/>
      <c r="S601" s="21"/>
      <c r="T601" s="32" t="str">
        <f t="shared" si="113"/>
        <v>小学英语</v>
      </c>
      <c r="U601" s="32" t="str">
        <f>IFERROR(VLOOKUP(复审!T601,#REF!,2,FALSE),"无此科目")</f>
        <v>无此科目</v>
      </c>
      <c r="V601" s="21" t="str">
        <f t="shared" si="114"/>
        <v/>
      </c>
      <c r="W601" s="21">
        <f t="shared" si="108"/>
        <v>0</v>
      </c>
      <c r="X601" s="21">
        <f t="shared" si="109"/>
        <v>1</v>
      </c>
      <c r="Y601" s="21" t="str">
        <f t="shared" si="115"/>
        <v/>
      </c>
      <c r="Z60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01" s="13" t="str">
        <f t="shared" si="110"/>
        <v/>
      </c>
      <c r="AB601" s="13" t="str">
        <f t="shared" si="116"/>
        <v>N</v>
      </c>
      <c r="AC601" s="13">
        <f t="shared" si="117"/>
        <v>336</v>
      </c>
      <c r="AD601" s="13" t="str">
        <f t="shared" si="118"/>
        <v/>
      </c>
      <c r="AE601" s="13" t="e">
        <f>IF(AND(VLOOKUP($T601,#REF!,2,0)=0,S601=""),"“错误请确认”",IF(VLOOKUP($T601,#REF!,2,0)=0,S601,VLOOKUP($T601,#REF!,2,0)))</f>
        <v>#REF!</v>
      </c>
      <c r="AF601" s="13" t="s">
        <v>2818</v>
      </c>
      <c r="AG601" s="13" t="e">
        <f>IF(VLOOKUP(T601,#REF!,29,0)=0,VLOOKUP(T601,#REF!,23,0)&amp;RIGHT(S601,2),VLOOKUP(T601,#REF!,23,0)&amp;VLOOKUP(T601,#REF!,29,0))</f>
        <v>#REF!</v>
      </c>
      <c r="AH601" s="13" t="s">
        <v>50</v>
      </c>
      <c r="AI601" s="13" t="e">
        <f t="shared" si="119"/>
        <v>#REF!</v>
      </c>
    </row>
    <row r="602" ht="15" customHeight="1" spans="1:35">
      <c r="A602" s="21">
        <f t="shared" si="111"/>
        <v>601</v>
      </c>
      <c r="B602" s="22" t="s">
        <v>2819</v>
      </c>
      <c r="C602" s="22" t="s">
        <v>45</v>
      </c>
      <c r="D602" s="22" t="s">
        <v>36</v>
      </c>
      <c r="E602" s="22" t="s">
        <v>2820</v>
      </c>
      <c r="F602" s="22" t="s">
        <v>2819</v>
      </c>
      <c r="G602" s="22" t="s">
        <v>2819</v>
      </c>
      <c r="H602" s="22" t="s">
        <v>2819</v>
      </c>
      <c r="I602" s="22" t="s">
        <v>2819</v>
      </c>
      <c r="J602" s="22" t="s">
        <v>2819</v>
      </c>
      <c r="K602" s="22" t="s">
        <v>2623</v>
      </c>
      <c r="L602" s="22" t="s">
        <v>2821</v>
      </c>
      <c r="M602" s="22" t="s">
        <v>2821</v>
      </c>
      <c r="N602" s="22" t="e">
        <f>INDEX(#REF!,MATCH($K602,#REF!,0))</f>
        <v>#REF!</v>
      </c>
      <c r="O602" s="21"/>
      <c r="P602" s="25" t="str">
        <f t="shared" si="112"/>
        <v/>
      </c>
      <c r="Q602" s="21"/>
      <c r="R602" s="21"/>
      <c r="S602" s="21"/>
      <c r="T602" s="32" t="str">
        <f t="shared" si="113"/>
        <v>小学英语</v>
      </c>
      <c r="U602" s="32" t="str">
        <f>IFERROR(VLOOKUP(复审!T602,#REF!,2,FALSE),"无此科目")</f>
        <v>无此科目</v>
      </c>
      <c r="V602" s="21" t="str">
        <f t="shared" si="114"/>
        <v/>
      </c>
      <c r="W602" s="21">
        <f t="shared" si="108"/>
        <v>0</v>
      </c>
      <c r="X602" s="21">
        <f t="shared" si="109"/>
        <v>1</v>
      </c>
      <c r="Y602" s="21" t="str">
        <f t="shared" si="115"/>
        <v/>
      </c>
      <c r="Z60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02" s="13" t="str">
        <f t="shared" si="110"/>
        <v/>
      </c>
      <c r="AB602" s="13" t="str">
        <f t="shared" si="116"/>
        <v>N</v>
      </c>
      <c r="AC602" s="13">
        <f t="shared" si="117"/>
        <v>337</v>
      </c>
      <c r="AD602" s="13" t="str">
        <f t="shared" si="118"/>
        <v/>
      </c>
      <c r="AE602" s="13" t="e">
        <f>IF(AND(VLOOKUP($T602,#REF!,2,0)=0,S602=""),"“错误请确认”",IF(VLOOKUP($T602,#REF!,2,0)=0,S602,VLOOKUP($T602,#REF!,2,0)))</f>
        <v>#REF!</v>
      </c>
      <c r="AF602" s="13" t="s">
        <v>2822</v>
      </c>
      <c r="AG602" s="13" t="e">
        <f>IF(VLOOKUP(T602,#REF!,29,0)=0,VLOOKUP(T602,#REF!,23,0)&amp;RIGHT(S602,2),VLOOKUP(T602,#REF!,23,0)&amp;VLOOKUP(T602,#REF!,29,0))</f>
        <v>#REF!</v>
      </c>
      <c r="AH602" s="13" t="s">
        <v>50</v>
      </c>
      <c r="AI602" s="13" t="e">
        <f t="shared" si="119"/>
        <v>#REF!</v>
      </c>
    </row>
    <row r="603" ht="15" customHeight="1" spans="1:35">
      <c r="A603" s="21">
        <f t="shared" si="111"/>
        <v>602</v>
      </c>
      <c r="B603" s="22" t="s">
        <v>2823</v>
      </c>
      <c r="C603" s="22" t="s">
        <v>45</v>
      </c>
      <c r="D603" s="22" t="s">
        <v>36</v>
      </c>
      <c r="E603" s="22" t="s">
        <v>2824</v>
      </c>
      <c r="F603" s="22" t="s">
        <v>2823</v>
      </c>
      <c r="G603" s="22" t="s">
        <v>2823</v>
      </c>
      <c r="H603" s="22" t="s">
        <v>2823</v>
      </c>
      <c r="I603" s="22" t="s">
        <v>2823</v>
      </c>
      <c r="J603" s="22" t="s">
        <v>2823</v>
      </c>
      <c r="K603" s="22" t="s">
        <v>2623</v>
      </c>
      <c r="L603" s="22" t="s">
        <v>2825</v>
      </c>
      <c r="M603" s="22" t="s">
        <v>91</v>
      </c>
      <c r="N603" s="22" t="e">
        <f>INDEX(#REF!,MATCH($K603,#REF!,0))</f>
        <v>#REF!</v>
      </c>
      <c r="O603" s="21"/>
      <c r="P603" s="25" t="str">
        <f t="shared" si="112"/>
        <v/>
      </c>
      <c r="Q603" s="21"/>
      <c r="R603" s="21"/>
      <c r="S603" s="21"/>
      <c r="T603" s="32" t="str">
        <f t="shared" si="113"/>
        <v>小学英语</v>
      </c>
      <c r="U603" s="32" t="str">
        <f>IFERROR(VLOOKUP(复审!T603,#REF!,2,FALSE),"无此科目")</f>
        <v>无此科目</v>
      </c>
      <c r="V603" s="21" t="str">
        <f t="shared" si="114"/>
        <v/>
      </c>
      <c r="W603" s="21">
        <f t="shared" si="108"/>
        <v>0</v>
      </c>
      <c r="X603" s="21">
        <f t="shared" si="109"/>
        <v>1</v>
      </c>
      <c r="Y603" s="21" t="str">
        <f t="shared" si="115"/>
        <v/>
      </c>
      <c r="Z60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03" s="13" t="str">
        <f t="shared" si="110"/>
        <v/>
      </c>
      <c r="AB603" s="13" t="str">
        <f t="shared" si="116"/>
        <v>N</v>
      </c>
      <c r="AC603" s="13">
        <f t="shared" si="117"/>
        <v>338</v>
      </c>
      <c r="AD603" s="13" t="str">
        <f t="shared" si="118"/>
        <v/>
      </c>
      <c r="AE603" s="13" t="e">
        <f>IF(AND(VLOOKUP($T603,#REF!,2,0)=0,S603=""),"“错误请确认”",IF(VLOOKUP($T603,#REF!,2,0)=0,S603,VLOOKUP($T603,#REF!,2,0)))</f>
        <v>#REF!</v>
      </c>
      <c r="AF603" s="13" t="s">
        <v>2826</v>
      </c>
      <c r="AG603" s="13" t="e">
        <f>IF(VLOOKUP(T603,#REF!,29,0)=0,VLOOKUP(T603,#REF!,23,0)&amp;RIGHT(S603,2),VLOOKUP(T603,#REF!,23,0)&amp;VLOOKUP(T603,#REF!,29,0))</f>
        <v>#REF!</v>
      </c>
      <c r="AH603" s="13" t="s">
        <v>50</v>
      </c>
      <c r="AI603" s="13" t="e">
        <f t="shared" si="119"/>
        <v>#REF!</v>
      </c>
    </row>
    <row r="604" ht="15" customHeight="1" spans="1:35">
      <c r="A604" s="21">
        <f t="shared" si="111"/>
        <v>603</v>
      </c>
      <c r="B604" s="22" t="s">
        <v>2827</v>
      </c>
      <c r="C604" s="22" t="s">
        <v>45</v>
      </c>
      <c r="D604" s="22" t="s">
        <v>36</v>
      </c>
      <c r="E604" s="22" t="s">
        <v>2828</v>
      </c>
      <c r="F604" s="22" t="s">
        <v>2827</v>
      </c>
      <c r="G604" s="22" t="s">
        <v>2827</v>
      </c>
      <c r="H604" s="22" t="s">
        <v>2827</v>
      </c>
      <c r="I604" s="22" t="s">
        <v>2827</v>
      </c>
      <c r="J604" s="22" t="s">
        <v>2827</v>
      </c>
      <c r="K604" s="22" t="s">
        <v>2623</v>
      </c>
      <c r="L604" s="22" t="s">
        <v>2829</v>
      </c>
      <c r="M604" s="22" t="s">
        <v>2830</v>
      </c>
      <c r="N604" s="22" t="e">
        <f>INDEX(#REF!,MATCH($K604,#REF!,0))</f>
        <v>#REF!</v>
      </c>
      <c r="O604" s="21"/>
      <c r="P604" s="25" t="str">
        <f t="shared" si="112"/>
        <v/>
      </c>
      <c r="Q604" s="21"/>
      <c r="R604" s="21"/>
      <c r="S604" s="21"/>
      <c r="T604" s="32" t="str">
        <f t="shared" si="113"/>
        <v>小学英语</v>
      </c>
      <c r="U604" s="32" t="str">
        <f>IFERROR(VLOOKUP(复审!T604,#REF!,2,FALSE),"无此科目")</f>
        <v>无此科目</v>
      </c>
      <c r="V604" s="21" t="str">
        <f t="shared" si="114"/>
        <v/>
      </c>
      <c r="W604" s="21">
        <f t="shared" si="108"/>
        <v>0</v>
      </c>
      <c r="X604" s="21">
        <f t="shared" si="109"/>
        <v>1</v>
      </c>
      <c r="Y604" s="21" t="str">
        <f t="shared" si="115"/>
        <v/>
      </c>
      <c r="Z60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04" s="13" t="str">
        <f t="shared" si="110"/>
        <v/>
      </c>
      <c r="AB604" s="13" t="str">
        <f t="shared" si="116"/>
        <v>N</v>
      </c>
      <c r="AC604" s="13">
        <f t="shared" si="117"/>
        <v>339</v>
      </c>
      <c r="AD604" s="13" t="str">
        <f t="shared" si="118"/>
        <v/>
      </c>
      <c r="AE604" s="13" t="e">
        <f>IF(AND(VLOOKUP($T604,#REF!,2,0)=0,S604=""),"“错误请确认”",IF(VLOOKUP($T604,#REF!,2,0)=0,S604,VLOOKUP($T604,#REF!,2,0)))</f>
        <v>#REF!</v>
      </c>
      <c r="AF604" s="13" t="s">
        <v>2831</v>
      </c>
      <c r="AG604" s="13" t="e">
        <f>IF(VLOOKUP(T604,#REF!,29,0)=0,VLOOKUP(T604,#REF!,23,0)&amp;RIGHT(S604,2),VLOOKUP(T604,#REF!,23,0)&amp;VLOOKUP(T604,#REF!,29,0))</f>
        <v>#REF!</v>
      </c>
      <c r="AH604" s="13" t="s">
        <v>50</v>
      </c>
      <c r="AI604" s="13" t="e">
        <f t="shared" si="119"/>
        <v>#REF!</v>
      </c>
    </row>
    <row r="605" ht="15" customHeight="1" spans="1:35">
      <c r="A605" s="21">
        <f t="shared" si="111"/>
        <v>604</v>
      </c>
      <c r="B605" s="22" t="s">
        <v>2832</v>
      </c>
      <c r="C605" s="22" t="s">
        <v>45</v>
      </c>
      <c r="D605" s="22" t="s">
        <v>1455</v>
      </c>
      <c r="E605" s="22" t="s">
        <v>2833</v>
      </c>
      <c r="F605" s="22" t="s">
        <v>2832</v>
      </c>
      <c r="G605" s="22" t="s">
        <v>2832</v>
      </c>
      <c r="H605" s="22" t="s">
        <v>2832</v>
      </c>
      <c r="I605" s="22" t="s">
        <v>2832</v>
      </c>
      <c r="J605" s="22" t="s">
        <v>2832</v>
      </c>
      <c r="K605" s="22" t="s">
        <v>2623</v>
      </c>
      <c r="L605" s="22" t="s">
        <v>2834</v>
      </c>
      <c r="M605" s="22" t="s">
        <v>91</v>
      </c>
      <c r="N605" s="22" t="e">
        <f>INDEX(#REF!,MATCH($K605,#REF!,0))</f>
        <v>#REF!</v>
      </c>
      <c r="O605" s="21"/>
      <c r="P605" s="25" t="str">
        <f t="shared" si="112"/>
        <v>小学英语第1考场</v>
      </c>
      <c r="Q605" s="21"/>
      <c r="R605" s="21">
        <v>18</v>
      </c>
      <c r="S605" s="21"/>
      <c r="T605" s="32" t="str">
        <f t="shared" si="113"/>
        <v>小学英语</v>
      </c>
      <c r="U605" s="32" t="str">
        <f>IFERROR(VLOOKUP(复审!T605,#REF!,2,FALSE),"无此科目")</f>
        <v>无此科目</v>
      </c>
      <c r="V605" s="21" t="str">
        <f t="shared" si="114"/>
        <v>无此科目018</v>
      </c>
      <c r="W605" s="21">
        <f t="shared" si="108"/>
        <v>18</v>
      </c>
      <c r="X605" s="21">
        <f t="shared" si="109"/>
        <v>1</v>
      </c>
      <c r="Y605" s="21">
        <f t="shared" si="115"/>
        <v>1</v>
      </c>
      <c r="Z60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05" s="13" t="str">
        <f t="shared" si="110"/>
        <v/>
      </c>
      <c r="AB605" s="13" t="str">
        <f t="shared" si="116"/>
        <v>Y</v>
      </c>
      <c r="AC605" s="13" t="str">
        <f t="shared" si="117"/>
        <v/>
      </c>
      <c r="AD605" s="13">
        <f t="shared" si="118"/>
        <v>1</v>
      </c>
      <c r="AE605" s="13" t="e">
        <f>IF(AND(VLOOKUP($T605,#REF!,2,0)=0,S605=""),"“错误请确认”",IF(VLOOKUP($T605,#REF!,2,0)=0,S605,VLOOKUP($T605,#REF!,2,0)))</f>
        <v>#REF!</v>
      </c>
      <c r="AF605" s="13" t="s">
        <v>2835</v>
      </c>
      <c r="AG605" s="13" t="e">
        <f>IF(VLOOKUP(T605,#REF!,29,0)=0,VLOOKUP(T605,#REF!,23,0)&amp;RIGHT(S605,2),VLOOKUP(T605,#REF!,23,0)&amp;VLOOKUP(T605,#REF!,29,0))</f>
        <v>#REF!</v>
      </c>
      <c r="AH605" s="13" t="s">
        <v>2688</v>
      </c>
      <c r="AI605" s="13" t="e">
        <f t="shared" si="119"/>
        <v>#REF!</v>
      </c>
    </row>
    <row r="606" ht="15" customHeight="1" spans="1:35">
      <c r="A606" s="21">
        <f t="shared" si="111"/>
        <v>605</v>
      </c>
      <c r="B606" s="22" t="s">
        <v>2836</v>
      </c>
      <c r="C606" s="22" t="s">
        <v>45</v>
      </c>
      <c r="D606" s="22" t="s">
        <v>36</v>
      </c>
      <c r="E606" s="22" t="s">
        <v>2837</v>
      </c>
      <c r="F606" s="22" t="s">
        <v>2836</v>
      </c>
      <c r="G606" s="22" t="s">
        <v>2836</v>
      </c>
      <c r="H606" s="22" t="s">
        <v>2836</v>
      </c>
      <c r="I606" s="22" t="s">
        <v>2836</v>
      </c>
      <c r="J606" s="22" t="s">
        <v>2836</v>
      </c>
      <c r="K606" s="22" t="s">
        <v>2623</v>
      </c>
      <c r="L606" s="22" t="s">
        <v>2838</v>
      </c>
      <c r="M606" s="22" t="s">
        <v>2839</v>
      </c>
      <c r="N606" s="22" t="e">
        <f>INDEX(#REF!,MATCH($K606,#REF!,0))</f>
        <v>#REF!</v>
      </c>
      <c r="O606" s="21"/>
      <c r="P606" s="25" t="str">
        <f t="shared" si="112"/>
        <v/>
      </c>
      <c r="Q606" s="21"/>
      <c r="R606" s="21"/>
      <c r="S606" s="21"/>
      <c r="T606" s="32" t="str">
        <f t="shared" si="113"/>
        <v>小学英语</v>
      </c>
      <c r="U606" s="32" t="str">
        <f>IFERROR(VLOOKUP(复审!T606,#REF!,2,FALSE),"无此科目")</f>
        <v>无此科目</v>
      </c>
      <c r="V606" s="21" t="str">
        <f t="shared" si="114"/>
        <v/>
      </c>
      <c r="W606" s="21">
        <f t="shared" si="108"/>
        <v>0</v>
      </c>
      <c r="X606" s="21">
        <f t="shared" si="109"/>
        <v>1</v>
      </c>
      <c r="Y606" s="21" t="str">
        <f t="shared" si="115"/>
        <v/>
      </c>
      <c r="Z60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06" s="13" t="str">
        <f t="shared" si="110"/>
        <v/>
      </c>
      <c r="AB606" s="13" t="str">
        <f t="shared" si="116"/>
        <v>N</v>
      </c>
      <c r="AC606" s="13">
        <f t="shared" si="117"/>
        <v>340</v>
      </c>
      <c r="AD606" s="13" t="str">
        <f t="shared" si="118"/>
        <v/>
      </c>
      <c r="AE606" s="13" t="e">
        <f>IF(AND(VLOOKUP($T606,#REF!,2,0)=0,S606=""),"“错误请确认”",IF(VLOOKUP($T606,#REF!,2,0)=0,S606,VLOOKUP($T606,#REF!,2,0)))</f>
        <v>#REF!</v>
      </c>
      <c r="AF606" s="13" t="s">
        <v>2840</v>
      </c>
      <c r="AG606" s="13" t="e">
        <f>IF(VLOOKUP(T606,#REF!,29,0)=0,VLOOKUP(T606,#REF!,23,0)&amp;RIGHT(S606,2),VLOOKUP(T606,#REF!,23,0)&amp;VLOOKUP(T606,#REF!,29,0))</f>
        <v>#REF!</v>
      </c>
      <c r="AH606" s="13" t="s">
        <v>50</v>
      </c>
      <c r="AI606" s="13" t="e">
        <f t="shared" si="119"/>
        <v>#REF!</v>
      </c>
    </row>
    <row r="607" ht="15" customHeight="1" spans="1:35">
      <c r="A607" s="21">
        <f t="shared" si="111"/>
        <v>606</v>
      </c>
      <c r="B607" s="22" t="s">
        <v>2841</v>
      </c>
      <c r="C607" s="22" t="s">
        <v>45</v>
      </c>
      <c r="D607" s="22" t="s">
        <v>36</v>
      </c>
      <c r="E607" s="22" t="s">
        <v>2842</v>
      </c>
      <c r="F607" s="22" t="s">
        <v>2841</v>
      </c>
      <c r="G607" s="22" t="s">
        <v>2841</v>
      </c>
      <c r="H607" s="22" t="s">
        <v>2841</v>
      </c>
      <c r="I607" s="22" t="s">
        <v>2841</v>
      </c>
      <c r="J607" s="22" t="s">
        <v>2841</v>
      </c>
      <c r="K607" s="22" t="s">
        <v>2623</v>
      </c>
      <c r="L607" s="22" t="s">
        <v>2843</v>
      </c>
      <c r="M607" s="22" t="s">
        <v>2844</v>
      </c>
      <c r="N607" s="22" t="e">
        <f>INDEX(#REF!,MATCH($K607,#REF!,0))</f>
        <v>#REF!</v>
      </c>
      <c r="O607" s="21"/>
      <c r="P607" s="25" t="str">
        <f t="shared" si="112"/>
        <v>小学英语第10考场</v>
      </c>
      <c r="Q607" s="21"/>
      <c r="R607" s="21">
        <v>291</v>
      </c>
      <c r="S607" s="21"/>
      <c r="T607" s="32" t="str">
        <f t="shared" si="113"/>
        <v>小学英语</v>
      </c>
      <c r="U607" s="32" t="str">
        <f>IFERROR(VLOOKUP(复审!T607,#REF!,2,FALSE),"无此科目")</f>
        <v>无此科目</v>
      </c>
      <c r="V607" s="21" t="str">
        <f t="shared" si="114"/>
        <v>无此科目291</v>
      </c>
      <c r="W607" s="21">
        <f t="shared" si="108"/>
        <v>291</v>
      </c>
      <c r="X607" s="21">
        <f t="shared" si="109"/>
        <v>1</v>
      </c>
      <c r="Y607" s="21">
        <f t="shared" si="115"/>
        <v>1</v>
      </c>
      <c r="Z60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07" s="13" t="str">
        <f t="shared" si="110"/>
        <v/>
      </c>
      <c r="AB607" s="13" t="str">
        <f t="shared" si="116"/>
        <v>Y</v>
      </c>
      <c r="AC607" s="13" t="str">
        <f t="shared" si="117"/>
        <v/>
      </c>
      <c r="AD607" s="13">
        <f t="shared" si="118"/>
        <v>1</v>
      </c>
      <c r="AE607" s="13" t="e">
        <f>IF(AND(VLOOKUP($T607,#REF!,2,0)=0,S607=""),"“错误请确认”",IF(VLOOKUP($T607,#REF!,2,0)=0,S607,VLOOKUP($T607,#REF!,2,0)))</f>
        <v>#REF!</v>
      </c>
      <c r="AF607" s="13" t="s">
        <v>2845</v>
      </c>
      <c r="AG607" s="13" t="e">
        <f>IF(VLOOKUP(T607,#REF!,29,0)=0,VLOOKUP(T607,#REF!,23,0)&amp;RIGHT(S607,2),VLOOKUP(T607,#REF!,23,0)&amp;VLOOKUP(T607,#REF!,29,0))</f>
        <v>#REF!</v>
      </c>
      <c r="AH607" s="13" t="s">
        <v>1760</v>
      </c>
      <c r="AI607" s="13" t="e">
        <f t="shared" si="119"/>
        <v>#REF!</v>
      </c>
    </row>
    <row r="608" ht="15" customHeight="1" spans="1:35">
      <c r="A608" s="21">
        <f t="shared" si="111"/>
        <v>607</v>
      </c>
      <c r="B608" s="22" t="s">
        <v>2846</v>
      </c>
      <c r="C608" s="22" t="s">
        <v>45</v>
      </c>
      <c r="D608" s="22" t="s">
        <v>1455</v>
      </c>
      <c r="E608" s="22" t="s">
        <v>2847</v>
      </c>
      <c r="F608" s="22" t="s">
        <v>2846</v>
      </c>
      <c r="G608" s="22" t="s">
        <v>2846</v>
      </c>
      <c r="H608" s="22" t="s">
        <v>2846</v>
      </c>
      <c r="I608" s="22" t="s">
        <v>2846</v>
      </c>
      <c r="J608" s="22" t="s">
        <v>2846</v>
      </c>
      <c r="K608" s="22" t="s">
        <v>2623</v>
      </c>
      <c r="L608" s="22" t="s">
        <v>2848</v>
      </c>
      <c r="M608" s="22" t="s">
        <v>2848</v>
      </c>
      <c r="N608" s="22" t="e">
        <f>INDEX(#REF!,MATCH($K608,#REF!,0))</f>
        <v>#REF!</v>
      </c>
      <c r="O608" s="21"/>
      <c r="P608" s="25" t="str">
        <f t="shared" si="112"/>
        <v>小学英语第6考场</v>
      </c>
      <c r="Q608" s="21"/>
      <c r="R608" s="21">
        <v>173</v>
      </c>
      <c r="S608" s="21"/>
      <c r="T608" s="32" t="str">
        <f t="shared" si="113"/>
        <v>小学英语</v>
      </c>
      <c r="U608" s="32" t="str">
        <f>IFERROR(VLOOKUP(复审!T608,#REF!,2,FALSE),"无此科目")</f>
        <v>无此科目</v>
      </c>
      <c r="V608" s="21" t="str">
        <f t="shared" si="114"/>
        <v>无此科目173</v>
      </c>
      <c r="W608" s="21">
        <f t="shared" si="108"/>
        <v>173</v>
      </c>
      <c r="X608" s="21">
        <f t="shared" si="109"/>
        <v>1</v>
      </c>
      <c r="Y608" s="21">
        <f t="shared" si="115"/>
        <v>1</v>
      </c>
      <c r="Z60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08" s="13" t="str">
        <f t="shared" si="110"/>
        <v/>
      </c>
      <c r="AB608" s="13" t="str">
        <f t="shared" si="116"/>
        <v>Y</v>
      </c>
      <c r="AC608" s="13" t="str">
        <f t="shared" si="117"/>
        <v/>
      </c>
      <c r="AD608" s="13">
        <f t="shared" si="118"/>
        <v>1</v>
      </c>
      <c r="AE608" s="13" t="e">
        <f>IF(AND(VLOOKUP($T608,#REF!,2,0)=0,S608=""),"“错误请确认”",IF(VLOOKUP($T608,#REF!,2,0)=0,S608,VLOOKUP($T608,#REF!,2,0)))</f>
        <v>#REF!</v>
      </c>
      <c r="AF608" s="13" t="s">
        <v>2849</v>
      </c>
      <c r="AG608" s="13" t="e">
        <f>IF(VLOOKUP(T608,#REF!,29,0)=0,VLOOKUP(T608,#REF!,23,0)&amp;RIGHT(S608,2),VLOOKUP(T608,#REF!,23,0)&amp;VLOOKUP(T608,#REF!,29,0))</f>
        <v>#REF!</v>
      </c>
      <c r="AH608" s="13" t="s">
        <v>89</v>
      </c>
      <c r="AI608" s="13" t="e">
        <f t="shared" si="119"/>
        <v>#REF!</v>
      </c>
    </row>
    <row r="609" ht="15" customHeight="1" spans="1:35">
      <c r="A609" s="21">
        <f t="shared" si="111"/>
        <v>608</v>
      </c>
      <c r="B609" s="22" t="s">
        <v>2850</v>
      </c>
      <c r="C609" s="22" t="s">
        <v>45</v>
      </c>
      <c r="D609" s="22" t="s">
        <v>36</v>
      </c>
      <c r="E609" s="22" t="s">
        <v>2851</v>
      </c>
      <c r="F609" s="22" t="s">
        <v>2850</v>
      </c>
      <c r="G609" s="22" t="s">
        <v>2850</v>
      </c>
      <c r="H609" s="22" t="s">
        <v>2850</v>
      </c>
      <c r="I609" s="22" t="s">
        <v>2850</v>
      </c>
      <c r="J609" s="22" t="s">
        <v>2850</v>
      </c>
      <c r="K609" s="22" t="s">
        <v>2623</v>
      </c>
      <c r="L609" s="22" t="s">
        <v>2852</v>
      </c>
      <c r="M609" s="22" t="s">
        <v>2602</v>
      </c>
      <c r="N609" s="22" t="e">
        <f>INDEX(#REF!,MATCH($K609,#REF!,0))</f>
        <v>#REF!</v>
      </c>
      <c r="O609" s="21"/>
      <c r="P609" s="25" t="str">
        <f t="shared" si="112"/>
        <v>小学英语第13考场</v>
      </c>
      <c r="Q609" s="21"/>
      <c r="R609" s="21">
        <v>367</v>
      </c>
      <c r="S609" s="21"/>
      <c r="T609" s="32" t="str">
        <f t="shared" si="113"/>
        <v>小学英语</v>
      </c>
      <c r="U609" s="32" t="str">
        <f>IFERROR(VLOOKUP(复审!T609,#REF!,2,FALSE),"无此科目")</f>
        <v>无此科目</v>
      </c>
      <c r="V609" s="21" t="str">
        <f t="shared" si="114"/>
        <v>无此科目367</v>
      </c>
      <c r="W609" s="21">
        <f t="shared" si="108"/>
        <v>367</v>
      </c>
      <c r="X609" s="21">
        <f t="shared" si="109"/>
        <v>1</v>
      </c>
      <c r="Y609" s="21">
        <f t="shared" si="115"/>
        <v>1</v>
      </c>
      <c r="Z60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09" s="13" t="str">
        <f t="shared" si="110"/>
        <v/>
      </c>
      <c r="AB609" s="13" t="str">
        <f t="shared" si="116"/>
        <v>Y</v>
      </c>
      <c r="AC609" s="13" t="str">
        <f t="shared" si="117"/>
        <v/>
      </c>
      <c r="AD609" s="13">
        <f t="shared" si="118"/>
        <v>1</v>
      </c>
      <c r="AE609" s="13" t="e">
        <f>IF(AND(VLOOKUP($T609,#REF!,2,0)=0,S609=""),"“错误请确认”",IF(VLOOKUP($T609,#REF!,2,0)=0,S609,VLOOKUP($T609,#REF!,2,0)))</f>
        <v>#REF!</v>
      </c>
      <c r="AF609" s="13" t="s">
        <v>2853</v>
      </c>
      <c r="AG609" s="13" t="e">
        <f>IF(VLOOKUP(T609,#REF!,29,0)=0,VLOOKUP(T609,#REF!,23,0)&amp;RIGHT(S609,2),VLOOKUP(T609,#REF!,23,0)&amp;VLOOKUP(T609,#REF!,29,0))</f>
        <v>#REF!</v>
      </c>
      <c r="AH609" s="13" t="s">
        <v>89</v>
      </c>
      <c r="AI609" s="13" t="e">
        <f t="shared" si="119"/>
        <v>#REF!</v>
      </c>
    </row>
    <row r="610" ht="15" customHeight="1" spans="1:35">
      <c r="A610" s="21">
        <f t="shared" si="111"/>
        <v>609</v>
      </c>
      <c r="B610" s="22" t="s">
        <v>2854</v>
      </c>
      <c r="C610" s="22" t="s">
        <v>45</v>
      </c>
      <c r="D610" s="22" t="s">
        <v>36</v>
      </c>
      <c r="E610" s="22" t="s">
        <v>2855</v>
      </c>
      <c r="F610" s="22" t="s">
        <v>2854</v>
      </c>
      <c r="G610" s="22" t="s">
        <v>2854</v>
      </c>
      <c r="H610" s="22" t="s">
        <v>2854</v>
      </c>
      <c r="I610" s="22" t="s">
        <v>2854</v>
      </c>
      <c r="J610" s="22" t="s">
        <v>2854</v>
      </c>
      <c r="K610" s="22" t="s">
        <v>2623</v>
      </c>
      <c r="L610" s="22" t="s">
        <v>2856</v>
      </c>
      <c r="M610" s="22" t="s">
        <v>2857</v>
      </c>
      <c r="N610" s="22" t="e">
        <f>INDEX(#REF!,MATCH($K610,#REF!,0))</f>
        <v>#REF!</v>
      </c>
      <c r="O610" s="21"/>
      <c r="P610" s="25" t="str">
        <f t="shared" si="112"/>
        <v/>
      </c>
      <c r="Q610" s="21"/>
      <c r="R610" s="21"/>
      <c r="S610" s="21"/>
      <c r="T610" s="32" t="str">
        <f t="shared" si="113"/>
        <v>小学英语</v>
      </c>
      <c r="U610" s="32" t="str">
        <f>IFERROR(VLOOKUP(复审!T610,#REF!,2,FALSE),"无此科目")</f>
        <v>无此科目</v>
      </c>
      <c r="V610" s="21" t="str">
        <f t="shared" si="114"/>
        <v/>
      </c>
      <c r="W610" s="21">
        <f t="shared" si="108"/>
        <v>0</v>
      </c>
      <c r="X610" s="21">
        <f t="shared" si="109"/>
        <v>1</v>
      </c>
      <c r="Y610" s="21" t="str">
        <f t="shared" si="115"/>
        <v/>
      </c>
      <c r="Z61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10" s="13" t="str">
        <f t="shared" si="110"/>
        <v/>
      </c>
      <c r="AB610" s="13" t="str">
        <f t="shared" si="116"/>
        <v>N</v>
      </c>
      <c r="AC610" s="13">
        <f t="shared" si="117"/>
        <v>341</v>
      </c>
      <c r="AD610" s="13" t="str">
        <f t="shared" si="118"/>
        <v/>
      </c>
      <c r="AE610" s="13" t="e">
        <f>IF(AND(VLOOKUP($T610,#REF!,2,0)=0,S610=""),"“错误请确认”",IF(VLOOKUP($T610,#REF!,2,0)=0,S610,VLOOKUP($T610,#REF!,2,0)))</f>
        <v>#REF!</v>
      </c>
      <c r="AF610" s="13" t="s">
        <v>2858</v>
      </c>
      <c r="AG610" s="13" t="e">
        <f>IF(VLOOKUP(T610,#REF!,29,0)=0,VLOOKUP(T610,#REF!,23,0)&amp;RIGHT(S610,2),VLOOKUP(T610,#REF!,23,0)&amp;VLOOKUP(T610,#REF!,29,0))</f>
        <v>#REF!</v>
      </c>
      <c r="AH610" s="13" t="s">
        <v>50</v>
      </c>
      <c r="AI610" s="13" t="e">
        <f t="shared" si="119"/>
        <v>#REF!</v>
      </c>
    </row>
    <row r="611" ht="15" customHeight="1" spans="1:35">
      <c r="A611" s="21">
        <f t="shared" si="111"/>
        <v>610</v>
      </c>
      <c r="B611" s="22" t="s">
        <v>2859</v>
      </c>
      <c r="C611" s="22" t="s">
        <v>35</v>
      </c>
      <c r="D611" s="22" t="s">
        <v>36</v>
      </c>
      <c r="E611" s="22" t="s">
        <v>2860</v>
      </c>
      <c r="F611" s="22" t="s">
        <v>2859</v>
      </c>
      <c r="G611" s="22" t="s">
        <v>2859</v>
      </c>
      <c r="H611" s="22" t="s">
        <v>2859</v>
      </c>
      <c r="I611" s="22" t="s">
        <v>2859</v>
      </c>
      <c r="J611" s="22" t="s">
        <v>2859</v>
      </c>
      <c r="K611" s="22" t="s">
        <v>1088</v>
      </c>
      <c r="L611" s="22" t="s">
        <v>2861</v>
      </c>
      <c r="M611" s="22" t="s">
        <v>2862</v>
      </c>
      <c r="N611" s="22" t="e">
        <f>INDEX(#REF!,MATCH($K611,#REF!,0))</f>
        <v>#REF!</v>
      </c>
      <c r="O611" s="21"/>
      <c r="P611" s="25" t="str">
        <f t="shared" si="112"/>
        <v>小学思想品德第9考场</v>
      </c>
      <c r="Q611" s="21"/>
      <c r="R611" s="21">
        <v>263</v>
      </c>
      <c r="S611" s="21"/>
      <c r="T611" s="32" t="str">
        <f t="shared" si="113"/>
        <v>小学思想品德</v>
      </c>
      <c r="U611" s="32" t="str">
        <f>IFERROR(VLOOKUP(复审!T611,#REF!,2,FALSE),"无此科目")</f>
        <v>无此科目</v>
      </c>
      <c r="V611" s="21" t="str">
        <f t="shared" si="114"/>
        <v>无此科目263</v>
      </c>
      <c r="W611" s="21">
        <f t="shared" si="108"/>
        <v>263</v>
      </c>
      <c r="X611" s="21">
        <f t="shared" si="109"/>
        <v>1</v>
      </c>
      <c r="Y611" s="21">
        <f t="shared" si="115"/>
        <v>1</v>
      </c>
      <c r="Z61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11" s="13" t="str">
        <f t="shared" si="110"/>
        <v/>
      </c>
      <c r="AB611" s="13" t="str">
        <f t="shared" si="116"/>
        <v>Y</v>
      </c>
      <c r="AC611" s="13" t="str">
        <f t="shared" si="117"/>
        <v/>
      </c>
      <c r="AD611" s="13">
        <f t="shared" si="118"/>
        <v>1</v>
      </c>
      <c r="AE611" s="13" t="e">
        <f>IF(AND(VLOOKUP($T611,#REF!,2,0)=0,S611=""),"“错误请确认”",IF(VLOOKUP($T611,#REF!,2,0)=0,S611,VLOOKUP($T611,#REF!,2,0)))</f>
        <v>#REF!</v>
      </c>
      <c r="AF611" s="13" t="s">
        <v>2863</v>
      </c>
      <c r="AG611" s="13" t="e">
        <f>IF(VLOOKUP(T611,#REF!,29,0)=0,VLOOKUP(T611,#REF!,23,0)&amp;RIGHT(S611,2),VLOOKUP(T611,#REF!,23,0)&amp;VLOOKUP(T611,#REF!,29,0))</f>
        <v>#REF!</v>
      </c>
      <c r="AH611" s="13" t="s">
        <v>61</v>
      </c>
      <c r="AI611" s="13" t="e">
        <f t="shared" si="119"/>
        <v>#REF!</v>
      </c>
    </row>
    <row r="612" ht="15" customHeight="1" spans="1:35">
      <c r="A612" s="21">
        <f t="shared" si="111"/>
        <v>611</v>
      </c>
      <c r="B612" s="22" t="s">
        <v>2864</v>
      </c>
      <c r="C612" s="22" t="s">
        <v>45</v>
      </c>
      <c r="D612" s="22" t="s">
        <v>36</v>
      </c>
      <c r="E612" s="22" t="s">
        <v>2865</v>
      </c>
      <c r="F612" s="22" t="s">
        <v>2864</v>
      </c>
      <c r="G612" s="22" t="s">
        <v>2864</v>
      </c>
      <c r="H612" s="22" t="s">
        <v>2864</v>
      </c>
      <c r="I612" s="22" t="s">
        <v>2864</v>
      </c>
      <c r="J612" s="22" t="s">
        <v>2864</v>
      </c>
      <c r="K612" s="22" t="s">
        <v>1088</v>
      </c>
      <c r="L612" s="22" t="s">
        <v>2866</v>
      </c>
      <c r="M612" s="22" t="s">
        <v>2867</v>
      </c>
      <c r="N612" s="22" t="e">
        <f>INDEX(#REF!,MATCH($K612,#REF!,0))</f>
        <v>#REF!</v>
      </c>
      <c r="O612" s="21"/>
      <c r="P612" s="25" t="str">
        <f t="shared" si="112"/>
        <v>小学思想品德第14考场</v>
      </c>
      <c r="Q612" s="21"/>
      <c r="R612" s="21">
        <v>397</v>
      </c>
      <c r="S612" s="21"/>
      <c r="T612" s="32" t="str">
        <f t="shared" si="113"/>
        <v>小学思想品德</v>
      </c>
      <c r="U612" s="32" t="str">
        <f>IFERROR(VLOOKUP(复审!T612,#REF!,2,FALSE),"无此科目")</f>
        <v>无此科目</v>
      </c>
      <c r="V612" s="21" t="str">
        <f t="shared" si="114"/>
        <v>无此科目397</v>
      </c>
      <c r="W612" s="21">
        <f t="shared" si="108"/>
        <v>397</v>
      </c>
      <c r="X612" s="21">
        <f t="shared" si="109"/>
        <v>1</v>
      </c>
      <c r="Y612" s="21">
        <f t="shared" si="115"/>
        <v>1</v>
      </c>
      <c r="Z61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12" s="13" t="str">
        <f t="shared" si="110"/>
        <v/>
      </c>
      <c r="AB612" s="13" t="str">
        <f t="shared" si="116"/>
        <v>Y</v>
      </c>
      <c r="AC612" s="13" t="str">
        <f t="shared" si="117"/>
        <v/>
      </c>
      <c r="AD612" s="13">
        <f t="shared" si="118"/>
        <v>1</v>
      </c>
      <c r="AE612" s="13" t="e">
        <f>IF(AND(VLOOKUP($T612,#REF!,2,0)=0,S612=""),"“错误请确认”",IF(VLOOKUP($T612,#REF!,2,0)=0,S612,VLOOKUP($T612,#REF!,2,0)))</f>
        <v>#REF!</v>
      </c>
      <c r="AF612" s="13" t="s">
        <v>2868</v>
      </c>
      <c r="AG612" s="13" t="e">
        <f>IF(VLOOKUP(T612,#REF!,29,0)=0,VLOOKUP(T612,#REF!,23,0)&amp;RIGHT(S612,2),VLOOKUP(T612,#REF!,23,0)&amp;VLOOKUP(T612,#REF!,29,0))</f>
        <v>#REF!</v>
      </c>
      <c r="AH612" s="13" t="s">
        <v>2869</v>
      </c>
      <c r="AI612" s="13" t="e">
        <f t="shared" si="119"/>
        <v>#REF!</v>
      </c>
    </row>
    <row r="613" ht="15" customHeight="1" spans="1:35">
      <c r="A613" s="21">
        <f t="shared" si="111"/>
        <v>612</v>
      </c>
      <c r="B613" s="22" t="s">
        <v>2870</v>
      </c>
      <c r="C613" s="22" t="s">
        <v>35</v>
      </c>
      <c r="D613" s="22" t="s">
        <v>36</v>
      </c>
      <c r="E613" s="22" t="s">
        <v>2871</v>
      </c>
      <c r="F613" s="22" t="s">
        <v>2870</v>
      </c>
      <c r="G613" s="22" t="s">
        <v>2870</v>
      </c>
      <c r="H613" s="22" t="s">
        <v>2870</v>
      </c>
      <c r="I613" s="22" t="s">
        <v>2870</v>
      </c>
      <c r="J613" s="22" t="s">
        <v>2870</v>
      </c>
      <c r="K613" s="22" t="s">
        <v>1088</v>
      </c>
      <c r="L613" s="22" t="s">
        <v>2872</v>
      </c>
      <c r="M613" s="22" t="s">
        <v>2873</v>
      </c>
      <c r="N613" s="22" t="e">
        <f>INDEX(#REF!,MATCH($K613,#REF!,0))</f>
        <v>#REF!</v>
      </c>
      <c r="O613" s="21"/>
      <c r="P613" s="25" t="str">
        <f t="shared" si="112"/>
        <v/>
      </c>
      <c r="Q613" s="21"/>
      <c r="R613" s="21"/>
      <c r="S613" s="21"/>
      <c r="T613" s="32" t="str">
        <f t="shared" si="113"/>
        <v>小学思想品德</v>
      </c>
      <c r="U613" s="32" t="str">
        <f>IFERROR(VLOOKUP(复审!T613,#REF!,2,FALSE),"无此科目")</f>
        <v>无此科目</v>
      </c>
      <c r="V613" s="21" t="str">
        <f t="shared" si="114"/>
        <v/>
      </c>
      <c r="W613" s="21">
        <f t="shared" si="108"/>
        <v>0</v>
      </c>
      <c r="X613" s="21">
        <f t="shared" si="109"/>
        <v>1</v>
      </c>
      <c r="Y613" s="21" t="str">
        <f t="shared" si="115"/>
        <v/>
      </c>
      <c r="Z61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13" s="13" t="str">
        <f t="shared" si="110"/>
        <v/>
      </c>
      <c r="AB613" s="13" t="str">
        <f t="shared" si="116"/>
        <v>N</v>
      </c>
      <c r="AC613" s="13">
        <f t="shared" si="117"/>
        <v>342</v>
      </c>
      <c r="AD613" s="13" t="str">
        <f t="shared" si="118"/>
        <v/>
      </c>
      <c r="AE613" s="13" t="e">
        <f>IF(AND(VLOOKUP($T613,#REF!,2,0)=0,S613=""),"“错误请确认”",IF(VLOOKUP($T613,#REF!,2,0)=0,S613,VLOOKUP($T613,#REF!,2,0)))</f>
        <v>#REF!</v>
      </c>
      <c r="AF613" s="13" t="s">
        <v>2874</v>
      </c>
      <c r="AG613" s="13" t="e">
        <f>IF(VLOOKUP(T613,#REF!,29,0)=0,VLOOKUP(T613,#REF!,23,0)&amp;RIGHT(S613,2),VLOOKUP(T613,#REF!,23,0)&amp;VLOOKUP(T613,#REF!,29,0))</f>
        <v>#REF!</v>
      </c>
      <c r="AH613" s="13" t="s">
        <v>50</v>
      </c>
      <c r="AI613" s="13" t="e">
        <f t="shared" si="119"/>
        <v>#REF!</v>
      </c>
    </row>
    <row r="614" ht="15" customHeight="1" spans="1:35">
      <c r="A614" s="21">
        <f t="shared" si="111"/>
        <v>613</v>
      </c>
      <c r="B614" s="22" t="s">
        <v>2875</v>
      </c>
      <c r="C614" s="22" t="s">
        <v>45</v>
      </c>
      <c r="D614" s="22" t="s">
        <v>36</v>
      </c>
      <c r="E614" s="22" t="s">
        <v>2876</v>
      </c>
      <c r="F614" s="22" t="s">
        <v>2875</v>
      </c>
      <c r="G614" s="22" t="s">
        <v>2875</v>
      </c>
      <c r="H614" s="22" t="s">
        <v>2875</v>
      </c>
      <c r="I614" s="22" t="s">
        <v>2875</v>
      </c>
      <c r="J614" s="22" t="s">
        <v>2875</v>
      </c>
      <c r="K614" s="22" t="s">
        <v>1088</v>
      </c>
      <c r="L614" s="22" t="s">
        <v>2877</v>
      </c>
      <c r="M614" s="22" t="s">
        <v>2878</v>
      </c>
      <c r="N614" s="22" t="e">
        <f>INDEX(#REF!,MATCH($K614,#REF!,0))</f>
        <v>#REF!</v>
      </c>
      <c r="O614" s="21"/>
      <c r="P614" s="25" t="str">
        <f t="shared" si="112"/>
        <v/>
      </c>
      <c r="Q614" s="21"/>
      <c r="R614" s="21"/>
      <c r="S614" s="21"/>
      <c r="T614" s="32" t="str">
        <f t="shared" si="113"/>
        <v>小学思想品德</v>
      </c>
      <c r="U614" s="32" t="str">
        <f>IFERROR(VLOOKUP(复审!T614,#REF!,2,FALSE),"无此科目")</f>
        <v>无此科目</v>
      </c>
      <c r="V614" s="21" t="str">
        <f t="shared" si="114"/>
        <v/>
      </c>
      <c r="W614" s="21">
        <f t="shared" si="108"/>
        <v>0</v>
      </c>
      <c r="X614" s="21">
        <f t="shared" si="109"/>
        <v>1</v>
      </c>
      <c r="Y614" s="21" t="str">
        <f t="shared" si="115"/>
        <v/>
      </c>
      <c r="Z61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14" s="13" t="str">
        <f t="shared" si="110"/>
        <v/>
      </c>
      <c r="AB614" s="13" t="str">
        <f t="shared" si="116"/>
        <v>N</v>
      </c>
      <c r="AC614" s="13">
        <f t="shared" si="117"/>
        <v>343</v>
      </c>
      <c r="AD614" s="13" t="str">
        <f t="shared" si="118"/>
        <v/>
      </c>
      <c r="AE614" s="13" t="e">
        <f>IF(AND(VLOOKUP($T614,#REF!,2,0)=0,S614=""),"“错误请确认”",IF(VLOOKUP($T614,#REF!,2,0)=0,S614,VLOOKUP($T614,#REF!,2,0)))</f>
        <v>#REF!</v>
      </c>
      <c r="AF614" s="13" t="s">
        <v>2879</v>
      </c>
      <c r="AG614" s="13" t="e">
        <f>IF(VLOOKUP(T614,#REF!,29,0)=0,VLOOKUP(T614,#REF!,23,0)&amp;RIGHT(S614,2),VLOOKUP(T614,#REF!,23,0)&amp;VLOOKUP(T614,#REF!,29,0))</f>
        <v>#REF!</v>
      </c>
      <c r="AH614" s="13" t="s">
        <v>50</v>
      </c>
      <c r="AI614" s="13" t="e">
        <f t="shared" si="119"/>
        <v>#REF!</v>
      </c>
    </row>
    <row r="615" ht="15" customHeight="1" spans="1:35">
      <c r="A615" s="21">
        <f t="shared" si="111"/>
        <v>614</v>
      </c>
      <c r="B615" s="22" t="s">
        <v>2880</v>
      </c>
      <c r="C615" s="22" t="s">
        <v>45</v>
      </c>
      <c r="D615" s="22" t="s">
        <v>36</v>
      </c>
      <c r="E615" s="22" t="s">
        <v>2881</v>
      </c>
      <c r="F615" s="22" t="s">
        <v>2880</v>
      </c>
      <c r="G615" s="22" t="s">
        <v>2880</v>
      </c>
      <c r="H615" s="22" t="s">
        <v>2880</v>
      </c>
      <c r="I615" s="22" t="s">
        <v>2880</v>
      </c>
      <c r="J615" s="22" t="s">
        <v>2880</v>
      </c>
      <c r="K615" s="22" t="s">
        <v>1088</v>
      </c>
      <c r="L615" s="22" t="s">
        <v>2882</v>
      </c>
      <c r="M615" s="22" t="s">
        <v>2883</v>
      </c>
      <c r="N615" s="22" t="e">
        <f>INDEX(#REF!,MATCH($K615,#REF!,0))</f>
        <v>#REF!</v>
      </c>
      <c r="O615" s="21"/>
      <c r="P615" s="25" t="str">
        <f t="shared" si="112"/>
        <v>小学思想品德第14考场</v>
      </c>
      <c r="Q615" s="21"/>
      <c r="R615" s="21">
        <v>392</v>
      </c>
      <c r="S615" s="21"/>
      <c r="T615" s="32" t="str">
        <f t="shared" si="113"/>
        <v>小学思想品德</v>
      </c>
      <c r="U615" s="32" t="str">
        <f>IFERROR(VLOOKUP(复审!T615,#REF!,2,FALSE),"无此科目")</f>
        <v>无此科目</v>
      </c>
      <c r="V615" s="21" t="str">
        <f t="shared" si="114"/>
        <v>无此科目392</v>
      </c>
      <c r="W615" s="21">
        <f t="shared" si="108"/>
        <v>392</v>
      </c>
      <c r="X615" s="21">
        <f t="shared" si="109"/>
        <v>1</v>
      </c>
      <c r="Y615" s="21">
        <f t="shared" si="115"/>
        <v>1</v>
      </c>
      <c r="Z61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15" s="13" t="str">
        <f t="shared" si="110"/>
        <v/>
      </c>
      <c r="AB615" s="13" t="str">
        <f t="shared" si="116"/>
        <v>Y</v>
      </c>
      <c r="AC615" s="13" t="str">
        <f t="shared" si="117"/>
        <v/>
      </c>
      <c r="AD615" s="13">
        <f t="shared" si="118"/>
        <v>1</v>
      </c>
      <c r="AE615" s="13" t="e">
        <f>IF(AND(VLOOKUP($T615,#REF!,2,0)=0,S615=""),"“错误请确认”",IF(VLOOKUP($T615,#REF!,2,0)=0,S615,VLOOKUP($T615,#REF!,2,0)))</f>
        <v>#REF!</v>
      </c>
      <c r="AF615" s="13" t="s">
        <v>2884</v>
      </c>
      <c r="AG615" s="13" t="e">
        <f>IF(VLOOKUP(T615,#REF!,29,0)=0,VLOOKUP(T615,#REF!,23,0)&amp;RIGHT(S615,2),VLOOKUP(T615,#REF!,23,0)&amp;VLOOKUP(T615,#REF!,29,0))</f>
        <v>#REF!</v>
      </c>
      <c r="AH615" s="13" t="s">
        <v>1647</v>
      </c>
      <c r="AI615" s="13" t="e">
        <f t="shared" si="119"/>
        <v>#REF!</v>
      </c>
    </row>
    <row r="616" ht="15" customHeight="1" spans="1:35">
      <c r="A616" s="21">
        <f t="shared" si="111"/>
        <v>615</v>
      </c>
      <c r="B616" s="22" t="s">
        <v>2885</v>
      </c>
      <c r="C616" s="22" t="s">
        <v>45</v>
      </c>
      <c r="D616" s="22" t="s">
        <v>36</v>
      </c>
      <c r="E616" s="22" t="s">
        <v>2886</v>
      </c>
      <c r="F616" s="22" t="s">
        <v>2885</v>
      </c>
      <c r="G616" s="22" t="s">
        <v>2885</v>
      </c>
      <c r="H616" s="22" t="s">
        <v>2885</v>
      </c>
      <c r="I616" s="22" t="s">
        <v>2885</v>
      </c>
      <c r="J616" s="22" t="s">
        <v>2885</v>
      </c>
      <c r="K616" s="22" t="s">
        <v>1088</v>
      </c>
      <c r="L616" s="22" t="s">
        <v>2887</v>
      </c>
      <c r="M616" s="22" t="s">
        <v>2888</v>
      </c>
      <c r="N616" s="22" t="e">
        <f>INDEX(#REF!,MATCH($K616,#REF!,0))</f>
        <v>#REF!</v>
      </c>
      <c r="O616" s="21"/>
      <c r="P616" s="25" t="str">
        <f t="shared" si="112"/>
        <v/>
      </c>
      <c r="Q616" s="21"/>
      <c r="R616" s="21"/>
      <c r="S616" s="21"/>
      <c r="T616" s="32" t="str">
        <f t="shared" si="113"/>
        <v>小学思想品德</v>
      </c>
      <c r="U616" s="32" t="str">
        <f>IFERROR(VLOOKUP(复审!T616,#REF!,2,FALSE),"无此科目")</f>
        <v>无此科目</v>
      </c>
      <c r="V616" s="21" t="str">
        <f t="shared" si="114"/>
        <v/>
      </c>
      <c r="W616" s="21">
        <f t="shared" si="108"/>
        <v>0</v>
      </c>
      <c r="X616" s="21">
        <f t="shared" si="109"/>
        <v>1</v>
      </c>
      <c r="Y616" s="21" t="str">
        <f t="shared" si="115"/>
        <v/>
      </c>
      <c r="Z61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16" s="13" t="str">
        <f t="shared" si="110"/>
        <v/>
      </c>
      <c r="AB616" s="13" t="str">
        <f t="shared" si="116"/>
        <v>N</v>
      </c>
      <c r="AC616" s="13">
        <f t="shared" si="117"/>
        <v>344</v>
      </c>
      <c r="AD616" s="13" t="str">
        <f t="shared" si="118"/>
        <v/>
      </c>
      <c r="AE616" s="13" t="e">
        <f>IF(AND(VLOOKUP($T616,#REF!,2,0)=0,S616=""),"“错误请确认”",IF(VLOOKUP($T616,#REF!,2,0)=0,S616,VLOOKUP($T616,#REF!,2,0)))</f>
        <v>#REF!</v>
      </c>
      <c r="AF616" s="13" t="s">
        <v>2889</v>
      </c>
      <c r="AG616" s="13" t="e">
        <f>IF(VLOOKUP(T616,#REF!,29,0)=0,VLOOKUP(T616,#REF!,23,0)&amp;RIGHT(S616,2),VLOOKUP(T616,#REF!,23,0)&amp;VLOOKUP(T616,#REF!,29,0))</f>
        <v>#REF!</v>
      </c>
      <c r="AH616" s="13" t="s">
        <v>50</v>
      </c>
      <c r="AI616" s="13" t="e">
        <f t="shared" si="119"/>
        <v>#REF!</v>
      </c>
    </row>
    <row r="617" ht="15" customHeight="1" spans="1:35">
      <c r="A617" s="21">
        <f t="shared" si="111"/>
        <v>616</v>
      </c>
      <c r="B617" s="22" t="s">
        <v>2890</v>
      </c>
      <c r="C617" s="22" t="s">
        <v>45</v>
      </c>
      <c r="D617" s="22" t="s">
        <v>36</v>
      </c>
      <c r="E617" s="22" t="s">
        <v>2891</v>
      </c>
      <c r="F617" s="22" t="s">
        <v>2890</v>
      </c>
      <c r="G617" s="22" t="s">
        <v>2890</v>
      </c>
      <c r="H617" s="22" t="s">
        <v>2890</v>
      </c>
      <c r="I617" s="22" t="s">
        <v>2890</v>
      </c>
      <c r="J617" s="22" t="s">
        <v>2890</v>
      </c>
      <c r="K617" s="22" t="s">
        <v>1088</v>
      </c>
      <c r="L617" s="22" t="s">
        <v>2892</v>
      </c>
      <c r="M617" s="22" t="s">
        <v>2892</v>
      </c>
      <c r="N617" s="22" t="e">
        <f>INDEX(#REF!,MATCH($K617,#REF!,0))</f>
        <v>#REF!</v>
      </c>
      <c r="O617" s="21"/>
      <c r="P617" s="25" t="str">
        <f t="shared" si="112"/>
        <v/>
      </c>
      <c r="Q617" s="21"/>
      <c r="R617" s="21"/>
      <c r="S617" s="21"/>
      <c r="T617" s="32" t="str">
        <f t="shared" si="113"/>
        <v>小学思想品德</v>
      </c>
      <c r="U617" s="32" t="str">
        <f>IFERROR(VLOOKUP(复审!T617,#REF!,2,FALSE),"无此科目")</f>
        <v>无此科目</v>
      </c>
      <c r="V617" s="21" t="str">
        <f t="shared" si="114"/>
        <v/>
      </c>
      <c r="W617" s="21">
        <f t="shared" si="108"/>
        <v>0</v>
      </c>
      <c r="X617" s="21">
        <f t="shared" si="109"/>
        <v>1</v>
      </c>
      <c r="Y617" s="21" t="str">
        <f t="shared" si="115"/>
        <v/>
      </c>
      <c r="Z61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17" s="13" t="str">
        <f t="shared" si="110"/>
        <v/>
      </c>
      <c r="AB617" s="13" t="str">
        <f t="shared" si="116"/>
        <v>N</v>
      </c>
      <c r="AC617" s="13">
        <f t="shared" si="117"/>
        <v>345</v>
      </c>
      <c r="AD617" s="13" t="str">
        <f t="shared" si="118"/>
        <v/>
      </c>
      <c r="AE617" s="13" t="e">
        <f>IF(AND(VLOOKUP($T617,#REF!,2,0)=0,S617=""),"“错误请确认”",IF(VLOOKUP($T617,#REF!,2,0)=0,S617,VLOOKUP($T617,#REF!,2,0)))</f>
        <v>#REF!</v>
      </c>
      <c r="AF617" s="13" t="s">
        <v>2893</v>
      </c>
      <c r="AG617" s="13" t="e">
        <f>IF(VLOOKUP(T617,#REF!,29,0)=0,VLOOKUP(T617,#REF!,23,0)&amp;RIGHT(S617,2),VLOOKUP(T617,#REF!,23,0)&amp;VLOOKUP(T617,#REF!,29,0))</f>
        <v>#REF!</v>
      </c>
      <c r="AH617" s="13" t="s">
        <v>50</v>
      </c>
      <c r="AI617" s="13" t="e">
        <f t="shared" si="119"/>
        <v>#REF!</v>
      </c>
    </row>
    <row r="618" ht="15" customHeight="1" spans="1:35">
      <c r="A618" s="21">
        <f t="shared" si="111"/>
        <v>617</v>
      </c>
      <c r="B618" s="22" t="s">
        <v>2894</v>
      </c>
      <c r="C618" s="22" t="s">
        <v>35</v>
      </c>
      <c r="D618" s="22" t="s">
        <v>36</v>
      </c>
      <c r="E618" s="22" t="s">
        <v>2895</v>
      </c>
      <c r="F618" s="22" t="s">
        <v>2894</v>
      </c>
      <c r="G618" s="22" t="s">
        <v>2894</v>
      </c>
      <c r="H618" s="22" t="s">
        <v>2894</v>
      </c>
      <c r="I618" s="22" t="s">
        <v>2894</v>
      </c>
      <c r="J618" s="22" t="s">
        <v>2894</v>
      </c>
      <c r="K618" s="22" t="s">
        <v>1088</v>
      </c>
      <c r="L618" s="22" t="s">
        <v>2896</v>
      </c>
      <c r="M618" s="22" t="s">
        <v>91</v>
      </c>
      <c r="N618" s="22" t="e">
        <f>INDEX(#REF!,MATCH($K618,#REF!,0))</f>
        <v>#REF!</v>
      </c>
      <c r="O618" s="21"/>
      <c r="P618" s="25" t="str">
        <f t="shared" si="112"/>
        <v/>
      </c>
      <c r="Q618" s="21"/>
      <c r="R618" s="21"/>
      <c r="S618" s="21"/>
      <c r="T618" s="32" t="str">
        <f t="shared" si="113"/>
        <v>小学思想品德</v>
      </c>
      <c r="U618" s="32" t="str">
        <f>IFERROR(VLOOKUP(复审!T618,#REF!,2,FALSE),"无此科目")</f>
        <v>无此科目</v>
      </c>
      <c r="V618" s="21" t="str">
        <f t="shared" si="114"/>
        <v/>
      </c>
      <c r="W618" s="21">
        <f t="shared" si="108"/>
        <v>0</v>
      </c>
      <c r="X618" s="21">
        <f t="shared" si="109"/>
        <v>1</v>
      </c>
      <c r="Y618" s="21" t="str">
        <f t="shared" si="115"/>
        <v/>
      </c>
      <c r="Z61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18" s="13" t="str">
        <f t="shared" si="110"/>
        <v/>
      </c>
      <c r="AB618" s="13" t="str">
        <f t="shared" si="116"/>
        <v>N</v>
      </c>
      <c r="AC618" s="13">
        <f t="shared" si="117"/>
        <v>346</v>
      </c>
      <c r="AD618" s="13" t="str">
        <f t="shared" si="118"/>
        <v/>
      </c>
      <c r="AE618" s="13" t="e">
        <f>IF(AND(VLOOKUP($T618,#REF!,2,0)=0,S618=""),"“错误请确认”",IF(VLOOKUP($T618,#REF!,2,0)=0,S618,VLOOKUP($T618,#REF!,2,0)))</f>
        <v>#REF!</v>
      </c>
      <c r="AF618" s="13" t="s">
        <v>2897</v>
      </c>
      <c r="AG618" s="13" t="e">
        <f>IF(VLOOKUP(T618,#REF!,29,0)=0,VLOOKUP(T618,#REF!,23,0)&amp;RIGHT(S618,2),VLOOKUP(T618,#REF!,23,0)&amp;VLOOKUP(T618,#REF!,29,0))</f>
        <v>#REF!</v>
      </c>
      <c r="AH618" s="13" t="s">
        <v>50</v>
      </c>
      <c r="AI618" s="13" t="e">
        <f t="shared" si="119"/>
        <v>#REF!</v>
      </c>
    </row>
    <row r="619" ht="15" customHeight="1" spans="1:35">
      <c r="A619" s="21">
        <f t="shared" si="111"/>
        <v>618</v>
      </c>
      <c r="B619" s="22" t="s">
        <v>2898</v>
      </c>
      <c r="C619" s="22" t="s">
        <v>35</v>
      </c>
      <c r="D619" s="22" t="s">
        <v>36</v>
      </c>
      <c r="E619" s="22" t="s">
        <v>2899</v>
      </c>
      <c r="F619" s="22" t="s">
        <v>2898</v>
      </c>
      <c r="G619" s="22" t="s">
        <v>2898</v>
      </c>
      <c r="H619" s="22" t="s">
        <v>2898</v>
      </c>
      <c r="I619" s="22" t="s">
        <v>2898</v>
      </c>
      <c r="J619" s="22" t="s">
        <v>2898</v>
      </c>
      <c r="K619" s="22" t="s">
        <v>1088</v>
      </c>
      <c r="L619" s="22" t="s">
        <v>2900</v>
      </c>
      <c r="M619" s="22" t="s">
        <v>2901</v>
      </c>
      <c r="N619" s="22" t="e">
        <f>INDEX(#REF!,MATCH($K619,#REF!,0))</f>
        <v>#REF!</v>
      </c>
      <c r="O619" s="21"/>
      <c r="P619" s="25" t="str">
        <f t="shared" si="112"/>
        <v>小学思想品德第13考场</v>
      </c>
      <c r="Q619" s="21"/>
      <c r="R619" s="21">
        <v>387</v>
      </c>
      <c r="S619" s="21"/>
      <c r="T619" s="32" t="str">
        <f t="shared" si="113"/>
        <v>小学思想品德</v>
      </c>
      <c r="U619" s="32" t="str">
        <f>IFERROR(VLOOKUP(复审!T619,#REF!,2,FALSE),"无此科目")</f>
        <v>无此科目</v>
      </c>
      <c r="V619" s="21" t="str">
        <f t="shared" si="114"/>
        <v>无此科目387</v>
      </c>
      <c r="W619" s="21">
        <f t="shared" si="108"/>
        <v>387</v>
      </c>
      <c r="X619" s="21">
        <f t="shared" si="109"/>
        <v>1</v>
      </c>
      <c r="Y619" s="21">
        <f t="shared" si="115"/>
        <v>1</v>
      </c>
      <c r="Z61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19" s="13" t="str">
        <f t="shared" si="110"/>
        <v/>
      </c>
      <c r="AB619" s="13" t="str">
        <f t="shared" si="116"/>
        <v>Y</v>
      </c>
      <c r="AC619" s="13" t="str">
        <f t="shared" si="117"/>
        <v/>
      </c>
      <c r="AD619" s="13">
        <f t="shared" si="118"/>
        <v>1</v>
      </c>
      <c r="AE619" s="13" t="e">
        <f>IF(AND(VLOOKUP($T619,#REF!,2,0)=0,S619=""),"“错误请确认”",IF(VLOOKUP($T619,#REF!,2,0)=0,S619,VLOOKUP($T619,#REF!,2,0)))</f>
        <v>#REF!</v>
      </c>
      <c r="AF619" s="13" t="s">
        <v>2902</v>
      </c>
      <c r="AG619" s="13" t="e">
        <f>IF(VLOOKUP(T619,#REF!,29,0)=0,VLOOKUP(T619,#REF!,23,0)&amp;RIGHT(S619,2),VLOOKUP(T619,#REF!,23,0)&amp;VLOOKUP(T619,#REF!,29,0))</f>
        <v>#REF!</v>
      </c>
      <c r="AH619" s="13" t="s">
        <v>61</v>
      </c>
      <c r="AI619" s="13" t="e">
        <f t="shared" si="119"/>
        <v>#REF!</v>
      </c>
    </row>
    <row r="620" ht="15" customHeight="1" spans="1:35">
      <c r="A620" s="21">
        <f t="shared" si="111"/>
        <v>619</v>
      </c>
      <c r="B620" s="22" t="s">
        <v>2903</v>
      </c>
      <c r="C620" s="22" t="s">
        <v>45</v>
      </c>
      <c r="D620" s="22" t="s">
        <v>36</v>
      </c>
      <c r="E620" s="22" t="s">
        <v>2904</v>
      </c>
      <c r="F620" s="22" t="s">
        <v>2903</v>
      </c>
      <c r="G620" s="22" t="s">
        <v>2903</v>
      </c>
      <c r="H620" s="22" t="s">
        <v>2903</v>
      </c>
      <c r="I620" s="22" t="s">
        <v>2903</v>
      </c>
      <c r="J620" s="22" t="s">
        <v>2903</v>
      </c>
      <c r="K620" s="22" t="s">
        <v>1088</v>
      </c>
      <c r="L620" s="22" t="s">
        <v>2905</v>
      </c>
      <c r="M620" s="22" t="s">
        <v>2905</v>
      </c>
      <c r="N620" s="22" t="e">
        <f>INDEX(#REF!,MATCH($K620,#REF!,0))</f>
        <v>#REF!</v>
      </c>
      <c r="O620" s="21"/>
      <c r="P620" s="25" t="str">
        <f t="shared" si="112"/>
        <v/>
      </c>
      <c r="Q620" s="21"/>
      <c r="R620" s="21"/>
      <c r="S620" s="21"/>
      <c r="T620" s="32" t="str">
        <f t="shared" si="113"/>
        <v>小学思想品德</v>
      </c>
      <c r="U620" s="32" t="str">
        <f>IFERROR(VLOOKUP(复审!T620,#REF!,2,FALSE),"无此科目")</f>
        <v>无此科目</v>
      </c>
      <c r="V620" s="21" t="str">
        <f t="shared" si="114"/>
        <v/>
      </c>
      <c r="W620" s="21">
        <f t="shared" si="108"/>
        <v>0</v>
      </c>
      <c r="X620" s="21">
        <f t="shared" si="109"/>
        <v>1</v>
      </c>
      <c r="Y620" s="21" t="str">
        <f t="shared" si="115"/>
        <v/>
      </c>
      <c r="Z62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20" s="13" t="str">
        <f t="shared" si="110"/>
        <v/>
      </c>
      <c r="AB620" s="13" t="str">
        <f t="shared" si="116"/>
        <v>N</v>
      </c>
      <c r="AC620" s="13">
        <f t="shared" si="117"/>
        <v>347</v>
      </c>
      <c r="AD620" s="13" t="str">
        <f t="shared" si="118"/>
        <v/>
      </c>
      <c r="AE620" s="13" t="e">
        <f>IF(AND(VLOOKUP($T620,#REF!,2,0)=0,S620=""),"“错误请确认”",IF(VLOOKUP($T620,#REF!,2,0)=0,S620,VLOOKUP($T620,#REF!,2,0)))</f>
        <v>#REF!</v>
      </c>
      <c r="AF620" s="13" t="s">
        <v>2906</v>
      </c>
      <c r="AG620" s="13" t="e">
        <f>IF(VLOOKUP(T620,#REF!,29,0)=0,VLOOKUP(T620,#REF!,23,0)&amp;RIGHT(S620,2),VLOOKUP(T620,#REF!,23,0)&amp;VLOOKUP(T620,#REF!,29,0))</f>
        <v>#REF!</v>
      </c>
      <c r="AH620" s="13" t="s">
        <v>50</v>
      </c>
      <c r="AI620" s="13" t="e">
        <f t="shared" si="119"/>
        <v>#REF!</v>
      </c>
    </row>
    <row r="621" ht="15" customHeight="1" spans="1:35">
      <c r="A621" s="21">
        <f t="shared" si="111"/>
        <v>620</v>
      </c>
      <c r="B621" s="22" t="s">
        <v>2907</v>
      </c>
      <c r="C621" s="22" t="s">
        <v>45</v>
      </c>
      <c r="D621" s="22" t="s">
        <v>36</v>
      </c>
      <c r="E621" s="22" t="s">
        <v>2908</v>
      </c>
      <c r="F621" s="22" t="s">
        <v>2907</v>
      </c>
      <c r="G621" s="22" t="s">
        <v>2907</v>
      </c>
      <c r="H621" s="22" t="s">
        <v>2907</v>
      </c>
      <c r="I621" s="22" t="s">
        <v>2907</v>
      </c>
      <c r="J621" s="22" t="s">
        <v>2907</v>
      </c>
      <c r="K621" s="22" t="s">
        <v>1088</v>
      </c>
      <c r="L621" s="22" t="s">
        <v>2909</v>
      </c>
      <c r="M621" s="22" t="s">
        <v>2910</v>
      </c>
      <c r="N621" s="22" t="e">
        <f>INDEX(#REF!,MATCH($K621,#REF!,0))</f>
        <v>#REF!</v>
      </c>
      <c r="O621" s="21"/>
      <c r="P621" s="25" t="str">
        <f t="shared" si="112"/>
        <v>小学思想品德第8考场</v>
      </c>
      <c r="Q621" s="21"/>
      <c r="R621" s="21">
        <v>216</v>
      </c>
      <c r="S621" s="21"/>
      <c r="T621" s="32" t="str">
        <f t="shared" si="113"/>
        <v>小学思想品德</v>
      </c>
      <c r="U621" s="32" t="str">
        <f>IFERROR(VLOOKUP(复审!T621,#REF!,2,FALSE),"无此科目")</f>
        <v>无此科目</v>
      </c>
      <c r="V621" s="21" t="str">
        <f t="shared" si="114"/>
        <v>无此科目216</v>
      </c>
      <c r="W621" s="21">
        <f t="shared" si="108"/>
        <v>216</v>
      </c>
      <c r="X621" s="21">
        <f t="shared" si="109"/>
        <v>1</v>
      </c>
      <c r="Y621" s="21">
        <f t="shared" si="115"/>
        <v>1</v>
      </c>
      <c r="Z62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21" s="13" t="str">
        <f t="shared" si="110"/>
        <v/>
      </c>
      <c r="AB621" s="13" t="str">
        <f t="shared" si="116"/>
        <v>Y</v>
      </c>
      <c r="AC621" s="13" t="str">
        <f t="shared" si="117"/>
        <v/>
      </c>
      <c r="AD621" s="13">
        <f t="shared" si="118"/>
        <v>1</v>
      </c>
      <c r="AE621" s="13" t="e">
        <f>IF(AND(VLOOKUP($T621,#REF!,2,0)=0,S621=""),"“错误请确认”",IF(VLOOKUP($T621,#REF!,2,0)=0,S621,VLOOKUP($T621,#REF!,2,0)))</f>
        <v>#REF!</v>
      </c>
      <c r="AF621" s="13" t="s">
        <v>2911</v>
      </c>
      <c r="AG621" s="13" t="e">
        <f>IF(VLOOKUP(T621,#REF!,29,0)=0,VLOOKUP(T621,#REF!,23,0)&amp;RIGHT(S621,2),VLOOKUP(T621,#REF!,23,0)&amp;VLOOKUP(T621,#REF!,29,0))</f>
        <v>#REF!</v>
      </c>
      <c r="AH621" s="13" t="s">
        <v>1561</v>
      </c>
      <c r="AI621" s="13" t="e">
        <f t="shared" si="119"/>
        <v>#REF!</v>
      </c>
    </row>
    <row r="622" ht="15" customHeight="1" spans="1:35">
      <c r="A622" s="21">
        <f t="shared" si="111"/>
        <v>621</v>
      </c>
      <c r="B622" s="22" t="s">
        <v>2912</v>
      </c>
      <c r="C622" s="22" t="s">
        <v>45</v>
      </c>
      <c r="D622" s="22" t="s">
        <v>36</v>
      </c>
      <c r="E622" s="22" t="s">
        <v>2913</v>
      </c>
      <c r="F622" s="22" t="s">
        <v>2912</v>
      </c>
      <c r="G622" s="22" t="s">
        <v>2912</v>
      </c>
      <c r="H622" s="22" t="s">
        <v>2912</v>
      </c>
      <c r="I622" s="22" t="s">
        <v>2912</v>
      </c>
      <c r="J622" s="22" t="s">
        <v>2912</v>
      </c>
      <c r="K622" s="22" t="s">
        <v>1088</v>
      </c>
      <c r="L622" s="22" t="s">
        <v>2914</v>
      </c>
      <c r="M622" s="22" t="s">
        <v>2914</v>
      </c>
      <c r="N622" s="22" t="e">
        <f>INDEX(#REF!,MATCH($K622,#REF!,0))</f>
        <v>#REF!</v>
      </c>
      <c r="O622" s="21"/>
      <c r="P622" s="25" t="str">
        <f t="shared" si="112"/>
        <v>小学思想品德第3考场</v>
      </c>
      <c r="Q622" s="21"/>
      <c r="R622" s="21">
        <v>70</v>
      </c>
      <c r="S622" s="21"/>
      <c r="T622" s="32" t="str">
        <f t="shared" si="113"/>
        <v>小学思想品德</v>
      </c>
      <c r="U622" s="32" t="str">
        <f>IFERROR(VLOOKUP(复审!T622,#REF!,2,FALSE),"无此科目")</f>
        <v>无此科目</v>
      </c>
      <c r="V622" s="21" t="str">
        <f t="shared" si="114"/>
        <v>无此科目070</v>
      </c>
      <c r="W622" s="21">
        <f t="shared" si="108"/>
        <v>70</v>
      </c>
      <c r="X622" s="21">
        <f t="shared" si="109"/>
        <v>1</v>
      </c>
      <c r="Y622" s="21">
        <f t="shared" si="115"/>
        <v>1</v>
      </c>
      <c r="Z62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22" s="13" t="str">
        <f t="shared" si="110"/>
        <v/>
      </c>
      <c r="AB622" s="13" t="str">
        <f t="shared" si="116"/>
        <v>Y</v>
      </c>
      <c r="AC622" s="13" t="str">
        <f t="shared" si="117"/>
        <v/>
      </c>
      <c r="AD622" s="13">
        <f t="shared" si="118"/>
        <v>1</v>
      </c>
      <c r="AE622" s="13" t="e">
        <f>IF(AND(VLOOKUP($T622,#REF!,2,0)=0,S622=""),"“错误请确认”",IF(VLOOKUP($T622,#REF!,2,0)=0,S622,VLOOKUP($T622,#REF!,2,0)))</f>
        <v>#REF!</v>
      </c>
      <c r="AF622" s="13" t="s">
        <v>2915</v>
      </c>
      <c r="AG622" s="13" t="e">
        <f>IF(VLOOKUP(T622,#REF!,29,0)=0,VLOOKUP(T622,#REF!,23,0)&amp;RIGHT(S622,2),VLOOKUP(T622,#REF!,23,0)&amp;VLOOKUP(T622,#REF!,29,0))</f>
        <v>#REF!</v>
      </c>
      <c r="AH622" s="13" t="s">
        <v>1088</v>
      </c>
      <c r="AI622" s="13" t="e">
        <f t="shared" si="119"/>
        <v>#REF!</v>
      </c>
    </row>
    <row r="623" ht="15" customHeight="1" spans="1:35">
      <c r="A623" s="21">
        <f t="shared" si="111"/>
        <v>622</v>
      </c>
      <c r="B623" s="22" t="s">
        <v>2916</v>
      </c>
      <c r="C623" s="22" t="s">
        <v>45</v>
      </c>
      <c r="D623" s="22" t="s">
        <v>36</v>
      </c>
      <c r="E623" s="22" t="s">
        <v>2917</v>
      </c>
      <c r="F623" s="22" t="s">
        <v>2916</v>
      </c>
      <c r="G623" s="22" t="s">
        <v>2916</v>
      </c>
      <c r="H623" s="22" t="s">
        <v>2916</v>
      </c>
      <c r="I623" s="22" t="s">
        <v>2916</v>
      </c>
      <c r="J623" s="22" t="s">
        <v>2916</v>
      </c>
      <c r="K623" s="22" t="s">
        <v>1088</v>
      </c>
      <c r="L623" s="22" t="s">
        <v>2918</v>
      </c>
      <c r="M623" s="22" t="s">
        <v>2919</v>
      </c>
      <c r="N623" s="22" t="e">
        <f>INDEX(#REF!,MATCH($K623,#REF!,0))</f>
        <v>#REF!</v>
      </c>
      <c r="O623" s="21"/>
      <c r="P623" s="25" t="str">
        <f t="shared" si="112"/>
        <v>小学思想品德第8考场</v>
      </c>
      <c r="Q623" s="21"/>
      <c r="R623" s="21">
        <v>224</v>
      </c>
      <c r="S623" s="21"/>
      <c r="T623" s="32" t="str">
        <f t="shared" si="113"/>
        <v>小学思想品德</v>
      </c>
      <c r="U623" s="32" t="str">
        <f>IFERROR(VLOOKUP(复审!T623,#REF!,2,FALSE),"无此科目")</f>
        <v>无此科目</v>
      </c>
      <c r="V623" s="21" t="str">
        <f t="shared" si="114"/>
        <v>无此科目224</v>
      </c>
      <c r="W623" s="21">
        <f t="shared" si="108"/>
        <v>224</v>
      </c>
      <c r="X623" s="21">
        <f t="shared" si="109"/>
        <v>1</v>
      </c>
      <c r="Y623" s="21">
        <f t="shared" si="115"/>
        <v>1</v>
      </c>
      <c r="Z62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23" s="13" t="str">
        <f t="shared" si="110"/>
        <v/>
      </c>
      <c r="AB623" s="13" t="str">
        <f t="shared" si="116"/>
        <v>Y</v>
      </c>
      <c r="AC623" s="13" t="str">
        <f t="shared" si="117"/>
        <v/>
      </c>
      <c r="AD623" s="13">
        <f t="shared" si="118"/>
        <v>1</v>
      </c>
      <c r="AE623" s="13" t="e">
        <f>IF(AND(VLOOKUP($T623,#REF!,2,0)=0,S623=""),"“错误请确认”",IF(VLOOKUP($T623,#REF!,2,0)=0,S623,VLOOKUP($T623,#REF!,2,0)))</f>
        <v>#REF!</v>
      </c>
      <c r="AF623" s="13" t="s">
        <v>2920</v>
      </c>
      <c r="AG623" s="13" t="e">
        <f>IF(VLOOKUP(T623,#REF!,29,0)=0,VLOOKUP(T623,#REF!,23,0)&amp;RIGHT(S623,2),VLOOKUP(T623,#REF!,23,0)&amp;VLOOKUP(T623,#REF!,29,0))</f>
        <v>#REF!</v>
      </c>
      <c r="AH623" s="13" t="s">
        <v>2921</v>
      </c>
      <c r="AI623" s="13" t="e">
        <f t="shared" si="119"/>
        <v>#REF!</v>
      </c>
    </row>
    <row r="624" ht="15" customHeight="1" spans="1:35">
      <c r="A624" s="21">
        <f t="shared" si="111"/>
        <v>623</v>
      </c>
      <c r="B624" s="22" t="s">
        <v>2922</v>
      </c>
      <c r="C624" s="22" t="s">
        <v>45</v>
      </c>
      <c r="D624" s="22" t="s">
        <v>889</v>
      </c>
      <c r="E624" s="22" t="s">
        <v>2923</v>
      </c>
      <c r="F624" s="22" t="s">
        <v>2922</v>
      </c>
      <c r="G624" s="22" t="s">
        <v>2922</v>
      </c>
      <c r="H624" s="22" t="s">
        <v>2922</v>
      </c>
      <c r="I624" s="22" t="s">
        <v>2922</v>
      </c>
      <c r="J624" s="22" t="s">
        <v>2922</v>
      </c>
      <c r="K624" s="22" t="s">
        <v>1088</v>
      </c>
      <c r="L624" s="22" t="s">
        <v>2924</v>
      </c>
      <c r="M624" s="22" t="s">
        <v>2925</v>
      </c>
      <c r="N624" s="22" t="e">
        <f>INDEX(#REF!,MATCH($K624,#REF!,0))</f>
        <v>#REF!</v>
      </c>
      <c r="O624" s="21"/>
      <c r="P624" s="25" t="str">
        <f t="shared" si="112"/>
        <v/>
      </c>
      <c r="Q624" s="21"/>
      <c r="R624" s="21"/>
      <c r="S624" s="21"/>
      <c r="T624" s="32" t="str">
        <f t="shared" si="113"/>
        <v>小学思想品德</v>
      </c>
      <c r="U624" s="32" t="str">
        <f>IFERROR(VLOOKUP(复审!T624,#REF!,2,FALSE),"无此科目")</f>
        <v>无此科目</v>
      </c>
      <c r="V624" s="21" t="str">
        <f t="shared" si="114"/>
        <v/>
      </c>
      <c r="W624" s="21">
        <f t="shared" si="108"/>
        <v>0</v>
      </c>
      <c r="X624" s="21">
        <f t="shared" si="109"/>
        <v>1</v>
      </c>
      <c r="Y624" s="21" t="str">
        <f t="shared" si="115"/>
        <v/>
      </c>
      <c r="Z62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24" s="13" t="str">
        <f t="shared" si="110"/>
        <v/>
      </c>
      <c r="AB624" s="13" t="str">
        <f t="shared" si="116"/>
        <v>N</v>
      </c>
      <c r="AC624" s="13">
        <f t="shared" si="117"/>
        <v>348</v>
      </c>
      <c r="AD624" s="13" t="str">
        <f t="shared" si="118"/>
        <v/>
      </c>
      <c r="AE624" s="13" t="e">
        <f>IF(AND(VLOOKUP($T624,#REF!,2,0)=0,S624=""),"“错误请确认”",IF(VLOOKUP($T624,#REF!,2,0)=0,S624,VLOOKUP($T624,#REF!,2,0)))</f>
        <v>#REF!</v>
      </c>
      <c r="AF624" s="13" t="s">
        <v>2926</v>
      </c>
      <c r="AG624" s="13" t="e">
        <f>IF(VLOOKUP(T624,#REF!,29,0)=0,VLOOKUP(T624,#REF!,23,0)&amp;RIGHT(S624,2),VLOOKUP(T624,#REF!,23,0)&amp;VLOOKUP(T624,#REF!,29,0))</f>
        <v>#REF!</v>
      </c>
      <c r="AH624" s="13" t="s">
        <v>50</v>
      </c>
      <c r="AI624" s="13" t="e">
        <f t="shared" si="119"/>
        <v>#REF!</v>
      </c>
    </row>
    <row r="625" ht="15" customHeight="1" spans="1:35">
      <c r="A625" s="21">
        <f t="shared" si="111"/>
        <v>624</v>
      </c>
      <c r="B625" s="22" t="s">
        <v>2927</v>
      </c>
      <c r="C625" s="22" t="s">
        <v>45</v>
      </c>
      <c r="D625" s="22" t="s">
        <v>36</v>
      </c>
      <c r="E625" s="22" t="s">
        <v>2928</v>
      </c>
      <c r="F625" s="22" t="s">
        <v>2927</v>
      </c>
      <c r="G625" s="22" t="s">
        <v>2927</v>
      </c>
      <c r="H625" s="22" t="s">
        <v>2927</v>
      </c>
      <c r="I625" s="22" t="s">
        <v>2927</v>
      </c>
      <c r="J625" s="22" t="s">
        <v>2927</v>
      </c>
      <c r="K625" s="22" t="s">
        <v>1088</v>
      </c>
      <c r="L625" s="22" t="s">
        <v>2929</v>
      </c>
      <c r="M625" s="22" t="s">
        <v>2930</v>
      </c>
      <c r="N625" s="22" t="e">
        <f>INDEX(#REF!,MATCH($K625,#REF!,0))</f>
        <v>#REF!</v>
      </c>
      <c r="O625" s="21"/>
      <c r="P625" s="25" t="str">
        <f t="shared" si="112"/>
        <v/>
      </c>
      <c r="Q625" s="21"/>
      <c r="R625" s="21"/>
      <c r="S625" s="21"/>
      <c r="T625" s="32" t="str">
        <f t="shared" si="113"/>
        <v>小学思想品德</v>
      </c>
      <c r="U625" s="32" t="str">
        <f>IFERROR(VLOOKUP(复审!T625,#REF!,2,FALSE),"无此科目")</f>
        <v>无此科目</v>
      </c>
      <c r="V625" s="21" t="str">
        <f t="shared" si="114"/>
        <v/>
      </c>
      <c r="W625" s="21">
        <f t="shared" si="108"/>
        <v>0</v>
      </c>
      <c r="X625" s="21">
        <f t="shared" si="109"/>
        <v>1</v>
      </c>
      <c r="Y625" s="21" t="str">
        <f t="shared" si="115"/>
        <v/>
      </c>
      <c r="Z62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25" s="13" t="str">
        <f t="shared" si="110"/>
        <v/>
      </c>
      <c r="AB625" s="13" t="str">
        <f t="shared" si="116"/>
        <v>N</v>
      </c>
      <c r="AC625" s="13">
        <f t="shared" si="117"/>
        <v>349</v>
      </c>
      <c r="AD625" s="13" t="str">
        <f t="shared" si="118"/>
        <v/>
      </c>
      <c r="AE625" s="13" t="e">
        <f>IF(AND(VLOOKUP($T625,#REF!,2,0)=0,S625=""),"“错误请确认”",IF(VLOOKUP($T625,#REF!,2,0)=0,S625,VLOOKUP($T625,#REF!,2,0)))</f>
        <v>#REF!</v>
      </c>
      <c r="AF625" s="13" t="s">
        <v>2931</v>
      </c>
      <c r="AG625" s="13" t="e">
        <f>IF(VLOOKUP(T625,#REF!,29,0)=0,VLOOKUP(T625,#REF!,23,0)&amp;RIGHT(S625,2),VLOOKUP(T625,#REF!,23,0)&amp;VLOOKUP(T625,#REF!,29,0))</f>
        <v>#REF!</v>
      </c>
      <c r="AH625" s="13" t="s">
        <v>50</v>
      </c>
      <c r="AI625" s="13" t="e">
        <f t="shared" si="119"/>
        <v>#REF!</v>
      </c>
    </row>
    <row r="626" ht="15" customHeight="1" spans="1:35">
      <c r="A626" s="21">
        <f t="shared" si="111"/>
        <v>625</v>
      </c>
      <c r="B626" s="22" t="s">
        <v>2932</v>
      </c>
      <c r="C626" s="22" t="s">
        <v>45</v>
      </c>
      <c r="D626" s="22" t="s">
        <v>36</v>
      </c>
      <c r="E626" s="22" t="s">
        <v>2933</v>
      </c>
      <c r="F626" s="22" t="s">
        <v>2932</v>
      </c>
      <c r="G626" s="22" t="s">
        <v>2932</v>
      </c>
      <c r="H626" s="22" t="s">
        <v>2932</v>
      </c>
      <c r="I626" s="22" t="s">
        <v>2932</v>
      </c>
      <c r="J626" s="22" t="s">
        <v>2932</v>
      </c>
      <c r="K626" s="22" t="s">
        <v>1088</v>
      </c>
      <c r="L626" s="22" t="s">
        <v>2934</v>
      </c>
      <c r="M626" s="22" t="s">
        <v>2934</v>
      </c>
      <c r="N626" s="22" t="e">
        <f>INDEX(#REF!,MATCH($K626,#REF!,0))</f>
        <v>#REF!</v>
      </c>
      <c r="O626" s="21"/>
      <c r="P626" s="25" t="str">
        <f t="shared" si="112"/>
        <v/>
      </c>
      <c r="Q626" s="21"/>
      <c r="R626" s="21"/>
      <c r="S626" s="21"/>
      <c r="T626" s="32" t="str">
        <f t="shared" si="113"/>
        <v>小学思想品德</v>
      </c>
      <c r="U626" s="32" t="str">
        <f>IFERROR(VLOOKUP(复审!T626,#REF!,2,FALSE),"无此科目")</f>
        <v>无此科目</v>
      </c>
      <c r="V626" s="21" t="str">
        <f t="shared" si="114"/>
        <v/>
      </c>
      <c r="W626" s="21">
        <f t="shared" si="108"/>
        <v>0</v>
      </c>
      <c r="X626" s="21">
        <f t="shared" si="109"/>
        <v>1</v>
      </c>
      <c r="Y626" s="21" t="str">
        <f t="shared" si="115"/>
        <v/>
      </c>
      <c r="Z62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26" s="13" t="str">
        <f t="shared" si="110"/>
        <v/>
      </c>
      <c r="AB626" s="13" t="str">
        <f t="shared" si="116"/>
        <v>N</v>
      </c>
      <c r="AC626" s="13">
        <f t="shared" si="117"/>
        <v>350</v>
      </c>
      <c r="AD626" s="13" t="str">
        <f t="shared" si="118"/>
        <v/>
      </c>
      <c r="AE626" s="13" t="e">
        <f>IF(AND(VLOOKUP($T626,#REF!,2,0)=0,S626=""),"“错误请确认”",IF(VLOOKUP($T626,#REF!,2,0)=0,S626,VLOOKUP($T626,#REF!,2,0)))</f>
        <v>#REF!</v>
      </c>
      <c r="AF626" s="13" t="s">
        <v>2935</v>
      </c>
      <c r="AG626" s="13" t="e">
        <f>IF(VLOOKUP(T626,#REF!,29,0)=0,VLOOKUP(T626,#REF!,23,0)&amp;RIGHT(S626,2),VLOOKUP(T626,#REF!,23,0)&amp;VLOOKUP(T626,#REF!,29,0))</f>
        <v>#REF!</v>
      </c>
      <c r="AH626" s="13" t="s">
        <v>50</v>
      </c>
      <c r="AI626" s="13" t="e">
        <f t="shared" si="119"/>
        <v>#REF!</v>
      </c>
    </row>
    <row r="627" ht="15" customHeight="1" spans="1:35">
      <c r="A627" s="21">
        <f t="shared" si="111"/>
        <v>626</v>
      </c>
      <c r="B627" s="22" t="s">
        <v>2936</v>
      </c>
      <c r="C627" s="22" t="s">
        <v>45</v>
      </c>
      <c r="D627" s="22" t="s">
        <v>36</v>
      </c>
      <c r="E627" s="22" t="s">
        <v>2937</v>
      </c>
      <c r="F627" s="22" t="s">
        <v>2936</v>
      </c>
      <c r="G627" s="22" t="s">
        <v>2936</v>
      </c>
      <c r="H627" s="22" t="s">
        <v>2936</v>
      </c>
      <c r="I627" s="22" t="s">
        <v>2936</v>
      </c>
      <c r="J627" s="22" t="s">
        <v>2936</v>
      </c>
      <c r="K627" s="22" t="s">
        <v>1088</v>
      </c>
      <c r="L627" s="22" t="s">
        <v>795</v>
      </c>
      <c r="M627" s="22" t="s">
        <v>795</v>
      </c>
      <c r="N627" s="22" t="e">
        <f>INDEX(#REF!,MATCH($K627,#REF!,0))</f>
        <v>#REF!</v>
      </c>
      <c r="O627" s="21"/>
      <c r="P627" s="25" t="str">
        <f t="shared" si="112"/>
        <v/>
      </c>
      <c r="Q627" s="21"/>
      <c r="R627" s="21"/>
      <c r="S627" s="21"/>
      <c r="T627" s="32" t="str">
        <f t="shared" si="113"/>
        <v>小学思想品德</v>
      </c>
      <c r="U627" s="32" t="str">
        <f>IFERROR(VLOOKUP(复审!T627,#REF!,2,FALSE),"无此科目")</f>
        <v>无此科目</v>
      </c>
      <c r="V627" s="21" t="str">
        <f t="shared" si="114"/>
        <v/>
      </c>
      <c r="W627" s="21">
        <f t="shared" si="108"/>
        <v>0</v>
      </c>
      <c r="X627" s="21">
        <f t="shared" si="109"/>
        <v>1</v>
      </c>
      <c r="Y627" s="21" t="str">
        <f t="shared" si="115"/>
        <v/>
      </c>
      <c r="Z62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27" s="13" t="str">
        <f t="shared" si="110"/>
        <v/>
      </c>
      <c r="AB627" s="13" t="str">
        <f t="shared" si="116"/>
        <v>N</v>
      </c>
      <c r="AC627" s="13">
        <f t="shared" si="117"/>
        <v>351</v>
      </c>
      <c r="AD627" s="13" t="str">
        <f t="shared" si="118"/>
        <v/>
      </c>
      <c r="AE627" s="13" t="e">
        <f>IF(AND(VLOOKUP($T627,#REF!,2,0)=0,S627=""),"“错误请确认”",IF(VLOOKUP($T627,#REF!,2,0)=0,S627,VLOOKUP($T627,#REF!,2,0)))</f>
        <v>#REF!</v>
      </c>
      <c r="AF627" s="13" t="s">
        <v>2938</v>
      </c>
      <c r="AG627" s="13" t="e">
        <f>IF(VLOOKUP(T627,#REF!,29,0)=0,VLOOKUP(T627,#REF!,23,0)&amp;RIGHT(S627,2),VLOOKUP(T627,#REF!,23,0)&amp;VLOOKUP(T627,#REF!,29,0))</f>
        <v>#REF!</v>
      </c>
      <c r="AH627" s="13" t="s">
        <v>50</v>
      </c>
      <c r="AI627" s="13" t="e">
        <f t="shared" si="119"/>
        <v>#REF!</v>
      </c>
    </row>
    <row r="628" ht="15" customHeight="1" spans="1:35">
      <c r="A628" s="21">
        <f t="shared" si="111"/>
        <v>627</v>
      </c>
      <c r="B628" s="22" t="s">
        <v>1394</v>
      </c>
      <c r="C628" s="22" t="s">
        <v>45</v>
      </c>
      <c r="D628" s="22" t="s">
        <v>36</v>
      </c>
      <c r="E628" s="22" t="s">
        <v>2939</v>
      </c>
      <c r="F628" s="22" t="s">
        <v>1394</v>
      </c>
      <c r="G628" s="22" t="s">
        <v>1394</v>
      </c>
      <c r="H628" s="22" t="s">
        <v>1394</v>
      </c>
      <c r="I628" s="22" t="s">
        <v>1394</v>
      </c>
      <c r="J628" s="22" t="s">
        <v>1394</v>
      </c>
      <c r="K628" s="22" t="s">
        <v>1088</v>
      </c>
      <c r="L628" s="22" t="s">
        <v>2940</v>
      </c>
      <c r="M628" s="22" t="s">
        <v>2940</v>
      </c>
      <c r="N628" s="22" t="e">
        <f>INDEX(#REF!,MATCH($K628,#REF!,0))</f>
        <v>#REF!</v>
      </c>
      <c r="O628" s="21"/>
      <c r="P628" s="25" t="str">
        <f t="shared" si="112"/>
        <v/>
      </c>
      <c r="Q628" s="21"/>
      <c r="R628" s="21"/>
      <c r="S628" s="21"/>
      <c r="T628" s="32" t="str">
        <f t="shared" si="113"/>
        <v>小学思想品德</v>
      </c>
      <c r="U628" s="32" t="str">
        <f>IFERROR(VLOOKUP(复审!T628,#REF!,2,FALSE),"无此科目")</f>
        <v>无此科目</v>
      </c>
      <c r="V628" s="21" t="str">
        <f t="shared" si="114"/>
        <v/>
      </c>
      <c r="W628" s="21">
        <f t="shared" si="108"/>
        <v>0</v>
      </c>
      <c r="X628" s="21">
        <f t="shared" si="109"/>
        <v>1</v>
      </c>
      <c r="Y628" s="21" t="str">
        <f t="shared" si="115"/>
        <v/>
      </c>
      <c r="Z62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28" s="13" t="str">
        <f t="shared" si="110"/>
        <v/>
      </c>
      <c r="AB628" s="13" t="str">
        <f t="shared" si="116"/>
        <v>N</v>
      </c>
      <c r="AC628" s="13">
        <f t="shared" si="117"/>
        <v>352</v>
      </c>
      <c r="AD628" s="13" t="str">
        <f t="shared" si="118"/>
        <v/>
      </c>
      <c r="AE628" s="13" t="e">
        <f>IF(AND(VLOOKUP($T628,#REF!,2,0)=0,S628=""),"“错误请确认”",IF(VLOOKUP($T628,#REF!,2,0)=0,S628,VLOOKUP($T628,#REF!,2,0)))</f>
        <v>#REF!</v>
      </c>
      <c r="AF628" s="13" t="s">
        <v>2941</v>
      </c>
      <c r="AG628" s="13" t="e">
        <f>IF(VLOOKUP(T628,#REF!,29,0)=0,VLOOKUP(T628,#REF!,23,0)&amp;RIGHT(S628,2),VLOOKUP(T628,#REF!,23,0)&amp;VLOOKUP(T628,#REF!,29,0))</f>
        <v>#REF!</v>
      </c>
      <c r="AH628" s="13" t="s">
        <v>50</v>
      </c>
      <c r="AI628" s="13" t="e">
        <f t="shared" si="119"/>
        <v>#REF!</v>
      </c>
    </row>
    <row r="629" ht="15" customHeight="1" spans="1:35">
      <c r="A629" s="21">
        <f t="shared" si="111"/>
        <v>628</v>
      </c>
      <c r="B629" s="22" t="s">
        <v>2942</v>
      </c>
      <c r="C629" s="22" t="s">
        <v>45</v>
      </c>
      <c r="D629" s="22" t="s">
        <v>36</v>
      </c>
      <c r="E629" s="22" t="s">
        <v>2943</v>
      </c>
      <c r="F629" s="22" t="s">
        <v>2942</v>
      </c>
      <c r="G629" s="22" t="s">
        <v>2942</v>
      </c>
      <c r="H629" s="22" t="s">
        <v>2942</v>
      </c>
      <c r="I629" s="22" t="s">
        <v>2942</v>
      </c>
      <c r="J629" s="22" t="s">
        <v>2942</v>
      </c>
      <c r="K629" s="22" t="s">
        <v>1088</v>
      </c>
      <c r="L629" s="22" t="s">
        <v>2944</v>
      </c>
      <c r="M629" s="22" t="s">
        <v>2944</v>
      </c>
      <c r="N629" s="22" t="e">
        <f>INDEX(#REF!,MATCH($K629,#REF!,0))</f>
        <v>#REF!</v>
      </c>
      <c r="O629" s="21"/>
      <c r="P629" s="25" t="str">
        <f t="shared" si="112"/>
        <v/>
      </c>
      <c r="Q629" s="21"/>
      <c r="R629" s="21"/>
      <c r="S629" s="21"/>
      <c r="T629" s="32" t="str">
        <f t="shared" si="113"/>
        <v>小学思想品德</v>
      </c>
      <c r="U629" s="32" t="str">
        <f>IFERROR(VLOOKUP(复审!T629,#REF!,2,FALSE),"无此科目")</f>
        <v>无此科目</v>
      </c>
      <c r="V629" s="21" t="str">
        <f t="shared" si="114"/>
        <v/>
      </c>
      <c r="W629" s="21">
        <f t="shared" si="108"/>
        <v>0</v>
      </c>
      <c r="X629" s="21">
        <f t="shared" si="109"/>
        <v>1</v>
      </c>
      <c r="Y629" s="21" t="str">
        <f t="shared" si="115"/>
        <v/>
      </c>
      <c r="Z62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29" s="13" t="str">
        <f t="shared" si="110"/>
        <v/>
      </c>
      <c r="AB629" s="13" t="str">
        <f t="shared" si="116"/>
        <v>N</v>
      </c>
      <c r="AC629" s="13">
        <f t="shared" si="117"/>
        <v>353</v>
      </c>
      <c r="AD629" s="13" t="str">
        <f t="shared" si="118"/>
        <v/>
      </c>
      <c r="AE629" s="13" t="e">
        <f>IF(AND(VLOOKUP($T629,#REF!,2,0)=0,S629=""),"“错误请确认”",IF(VLOOKUP($T629,#REF!,2,0)=0,S629,VLOOKUP($T629,#REF!,2,0)))</f>
        <v>#REF!</v>
      </c>
      <c r="AF629" s="13" t="s">
        <v>2945</v>
      </c>
      <c r="AG629" s="13" t="e">
        <f>IF(VLOOKUP(T629,#REF!,29,0)=0,VLOOKUP(T629,#REF!,23,0)&amp;RIGHT(S629,2),VLOOKUP(T629,#REF!,23,0)&amp;VLOOKUP(T629,#REF!,29,0))</f>
        <v>#REF!</v>
      </c>
      <c r="AH629" s="13" t="s">
        <v>50</v>
      </c>
      <c r="AI629" s="13" t="e">
        <f t="shared" si="119"/>
        <v>#REF!</v>
      </c>
    </row>
    <row r="630" ht="15" customHeight="1" spans="1:35">
      <c r="A630" s="21">
        <f t="shared" si="111"/>
        <v>629</v>
      </c>
      <c r="B630" s="22" t="s">
        <v>2946</v>
      </c>
      <c r="C630" s="22" t="s">
        <v>45</v>
      </c>
      <c r="D630" s="22" t="s">
        <v>36</v>
      </c>
      <c r="E630" s="22" t="s">
        <v>2947</v>
      </c>
      <c r="F630" s="22" t="s">
        <v>2946</v>
      </c>
      <c r="G630" s="22" t="s">
        <v>2946</v>
      </c>
      <c r="H630" s="22" t="s">
        <v>2946</v>
      </c>
      <c r="I630" s="22" t="s">
        <v>2946</v>
      </c>
      <c r="J630" s="22" t="s">
        <v>2946</v>
      </c>
      <c r="K630" s="22" t="s">
        <v>1088</v>
      </c>
      <c r="L630" s="22" t="s">
        <v>2948</v>
      </c>
      <c r="M630" s="22" t="s">
        <v>2949</v>
      </c>
      <c r="N630" s="22" t="e">
        <f>INDEX(#REF!,MATCH($K630,#REF!,0))</f>
        <v>#REF!</v>
      </c>
      <c r="O630" s="21"/>
      <c r="P630" s="25" t="str">
        <f t="shared" si="112"/>
        <v>小学思想品德第11考场</v>
      </c>
      <c r="Q630" s="21"/>
      <c r="R630" s="21">
        <v>315</v>
      </c>
      <c r="S630" s="21"/>
      <c r="T630" s="32" t="str">
        <f t="shared" si="113"/>
        <v>小学思想品德</v>
      </c>
      <c r="U630" s="32" t="str">
        <f>IFERROR(VLOOKUP(复审!T630,#REF!,2,FALSE),"无此科目")</f>
        <v>无此科目</v>
      </c>
      <c r="V630" s="21" t="str">
        <f t="shared" si="114"/>
        <v>无此科目315</v>
      </c>
      <c r="W630" s="21">
        <f t="shared" si="108"/>
        <v>315</v>
      </c>
      <c r="X630" s="21">
        <f t="shared" si="109"/>
        <v>1</v>
      </c>
      <c r="Y630" s="21">
        <f t="shared" si="115"/>
        <v>1</v>
      </c>
      <c r="Z63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30" s="13" t="str">
        <f t="shared" si="110"/>
        <v/>
      </c>
      <c r="AB630" s="13" t="str">
        <f t="shared" si="116"/>
        <v>Y</v>
      </c>
      <c r="AC630" s="13" t="str">
        <f t="shared" si="117"/>
        <v/>
      </c>
      <c r="AD630" s="13">
        <f t="shared" si="118"/>
        <v>1</v>
      </c>
      <c r="AE630" s="13" t="e">
        <f>IF(AND(VLOOKUP($T630,#REF!,2,0)=0,S630=""),"“错误请确认”",IF(VLOOKUP($T630,#REF!,2,0)=0,S630,VLOOKUP($T630,#REF!,2,0)))</f>
        <v>#REF!</v>
      </c>
      <c r="AF630" s="13" t="s">
        <v>2950</v>
      </c>
      <c r="AG630" s="13" t="e">
        <f>IF(VLOOKUP(T630,#REF!,29,0)=0,VLOOKUP(T630,#REF!,23,0)&amp;RIGHT(S630,2),VLOOKUP(T630,#REF!,23,0)&amp;VLOOKUP(T630,#REF!,29,0))</f>
        <v>#REF!</v>
      </c>
      <c r="AH630" s="13" t="s">
        <v>128</v>
      </c>
      <c r="AI630" s="13" t="e">
        <f t="shared" si="119"/>
        <v>#REF!</v>
      </c>
    </row>
    <row r="631" ht="15" customHeight="1" spans="1:35">
      <c r="A631" s="21">
        <f t="shared" si="111"/>
        <v>630</v>
      </c>
      <c r="B631" s="22" t="s">
        <v>2951</v>
      </c>
      <c r="C631" s="22" t="s">
        <v>45</v>
      </c>
      <c r="D631" s="22" t="s">
        <v>36</v>
      </c>
      <c r="E631" s="22" t="s">
        <v>2952</v>
      </c>
      <c r="F631" s="22" t="s">
        <v>2951</v>
      </c>
      <c r="G631" s="22" t="s">
        <v>2951</v>
      </c>
      <c r="H631" s="22" t="s">
        <v>2951</v>
      </c>
      <c r="I631" s="22" t="s">
        <v>2951</v>
      </c>
      <c r="J631" s="22" t="s">
        <v>2951</v>
      </c>
      <c r="K631" s="22" t="s">
        <v>1088</v>
      </c>
      <c r="L631" s="22" t="s">
        <v>2953</v>
      </c>
      <c r="M631" s="22" t="s">
        <v>2953</v>
      </c>
      <c r="N631" s="22" t="e">
        <f>INDEX(#REF!,MATCH($K631,#REF!,0))</f>
        <v>#REF!</v>
      </c>
      <c r="O631" s="21"/>
      <c r="P631" s="25" t="str">
        <f t="shared" si="112"/>
        <v/>
      </c>
      <c r="Q631" s="21"/>
      <c r="R631" s="21"/>
      <c r="S631" s="21"/>
      <c r="T631" s="32" t="str">
        <f t="shared" si="113"/>
        <v>小学思想品德</v>
      </c>
      <c r="U631" s="32" t="str">
        <f>IFERROR(VLOOKUP(复审!T631,#REF!,2,FALSE),"无此科目")</f>
        <v>无此科目</v>
      </c>
      <c r="V631" s="21" t="str">
        <f t="shared" si="114"/>
        <v/>
      </c>
      <c r="W631" s="21">
        <f t="shared" si="108"/>
        <v>0</v>
      </c>
      <c r="X631" s="21">
        <f t="shared" si="109"/>
        <v>1</v>
      </c>
      <c r="Y631" s="21" t="str">
        <f t="shared" si="115"/>
        <v/>
      </c>
      <c r="Z63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31" s="13" t="str">
        <f t="shared" si="110"/>
        <v/>
      </c>
      <c r="AB631" s="13" t="str">
        <f t="shared" si="116"/>
        <v>N</v>
      </c>
      <c r="AC631" s="13">
        <f t="shared" si="117"/>
        <v>354</v>
      </c>
      <c r="AD631" s="13" t="str">
        <f t="shared" si="118"/>
        <v/>
      </c>
      <c r="AE631" s="13" t="e">
        <f>IF(AND(VLOOKUP($T631,#REF!,2,0)=0,S631=""),"“错误请确认”",IF(VLOOKUP($T631,#REF!,2,0)=0,S631,VLOOKUP($T631,#REF!,2,0)))</f>
        <v>#REF!</v>
      </c>
      <c r="AF631" s="13" t="s">
        <v>2954</v>
      </c>
      <c r="AG631" s="13" t="e">
        <f>IF(VLOOKUP(T631,#REF!,29,0)=0,VLOOKUP(T631,#REF!,23,0)&amp;RIGHT(S631,2),VLOOKUP(T631,#REF!,23,0)&amp;VLOOKUP(T631,#REF!,29,0))</f>
        <v>#REF!</v>
      </c>
      <c r="AH631" s="13" t="s">
        <v>50</v>
      </c>
      <c r="AI631" s="13" t="e">
        <f t="shared" si="119"/>
        <v>#REF!</v>
      </c>
    </row>
    <row r="632" ht="15" customHeight="1" spans="1:35">
      <c r="A632" s="21">
        <f t="shared" si="111"/>
        <v>631</v>
      </c>
      <c r="B632" s="22" t="s">
        <v>458</v>
      </c>
      <c r="C632" s="22" t="s">
        <v>45</v>
      </c>
      <c r="D632" s="22" t="s">
        <v>36</v>
      </c>
      <c r="E632" s="22" t="s">
        <v>2955</v>
      </c>
      <c r="F632" s="22" t="s">
        <v>458</v>
      </c>
      <c r="G632" s="22" t="s">
        <v>458</v>
      </c>
      <c r="H632" s="22" t="s">
        <v>458</v>
      </c>
      <c r="I632" s="22" t="s">
        <v>458</v>
      </c>
      <c r="J632" s="22" t="s">
        <v>458</v>
      </c>
      <c r="K632" s="22" t="s">
        <v>1088</v>
      </c>
      <c r="L632" s="22" t="s">
        <v>2956</v>
      </c>
      <c r="M632" s="22" t="s">
        <v>2956</v>
      </c>
      <c r="N632" s="22" t="e">
        <f>INDEX(#REF!,MATCH($K632,#REF!,0))</f>
        <v>#REF!</v>
      </c>
      <c r="O632" s="21"/>
      <c r="P632" s="25" t="str">
        <f t="shared" si="112"/>
        <v>小学思想品德第9考场</v>
      </c>
      <c r="Q632" s="21"/>
      <c r="R632" s="21">
        <v>254</v>
      </c>
      <c r="S632" s="21"/>
      <c r="T632" s="32" t="str">
        <f t="shared" si="113"/>
        <v>小学思想品德</v>
      </c>
      <c r="U632" s="32" t="str">
        <f>IFERROR(VLOOKUP(复审!T632,#REF!,2,FALSE),"无此科目")</f>
        <v>无此科目</v>
      </c>
      <c r="V632" s="21" t="str">
        <f t="shared" si="114"/>
        <v>无此科目254</v>
      </c>
      <c r="W632" s="21">
        <f t="shared" si="108"/>
        <v>254</v>
      </c>
      <c r="X632" s="21">
        <f t="shared" si="109"/>
        <v>1</v>
      </c>
      <c r="Y632" s="21">
        <f t="shared" si="115"/>
        <v>1</v>
      </c>
      <c r="Z63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32" s="13" t="str">
        <f t="shared" si="110"/>
        <v/>
      </c>
      <c r="AB632" s="13" t="str">
        <f t="shared" si="116"/>
        <v>Y</v>
      </c>
      <c r="AC632" s="13" t="str">
        <f t="shared" si="117"/>
        <v/>
      </c>
      <c r="AD632" s="13">
        <f t="shared" si="118"/>
        <v>1</v>
      </c>
      <c r="AE632" s="13" t="e">
        <f>IF(AND(VLOOKUP($T632,#REF!,2,0)=0,S632=""),"“错误请确认”",IF(VLOOKUP($T632,#REF!,2,0)=0,S632,VLOOKUP($T632,#REF!,2,0)))</f>
        <v>#REF!</v>
      </c>
      <c r="AF632" s="13" t="s">
        <v>2957</v>
      </c>
      <c r="AG632" s="13" t="e">
        <f>IF(VLOOKUP(T632,#REF!,29,0)=0,VLOOKUP(T632,#REF!,23,0)&amp;RIGHT(S632,2),VLOOKUP(T632,#REF!,23,0)&amp;VLOOKUP(T632,#REF!,29,0))</f>
        <v>#REF!</v>
      </c>
      <c r="AH632" s="13" t="s">
        <v>124</v>
      </c>
      <c r="AI632" s="13" t="e">
        <f t="shared" si="119"/>
        <v>#REF!</v>
      </c>
    </row>
    <row r="633" ht="15" customHeight="1" spans="1:35">
      <c r="A633" s="21">
        <f t="shared" si="111"/>
        <v>632</v>
      </c>
      <c r="B633" s="22" t="s">
        <v>2958</v>
      </c>
      <c r="C633" s="22" t="s">
        <v>45</v>
      </c>
      <c r="D633" s="22" t="s">
        <v>36</v>
      </c>
      <c r="E633" s="22" t="s">
        <v>2959</v>
      </c>
      <c r="F633" s="22" t="s">
        <v>2958</v>
      </c>
      <c r="G633" s="22" t="s">
        <v>2958</v>
      </c>
      <c r="H633" s="22" t="s">
        <v>2958</v>
      </c>
      <c r="I633" s="22" t="s">
        <v>2958</v>
      </c>
      <c r="J633" s="22" t="s">
        <v>2958</v>
      </c>
      <c r="K633" s="22" t="s">
        <v>1088</v>
      </c>
      <c r="L633" s="22" t="s">
        <v>2960</v>
      </c>
      <c r="M633" s="22" t="s">
        <v>2961</v>
      </c>
      <c r="N633" s="22" t="e">
        <f>INDEX(#REF!,MATCH($K633,#REF!,0))</f>
        <v>#REF!</v>
      </c>
      <c r="O633" s="21"/>
      <c r="P633" s="25" t="str">
        <f t="shared" si="112"/>
        <v/>
      </c>
      <c r="Q633" s="21"/>
      <c r="R633" s="21"/>
      <c r="S633" s="21"/>
      <c r="T633" s="32" t="str">
        <f t="shared" si="113"/>
        <v>小学思想品德</v>
      </c>
      <c r="U633" s="32" t="str">
        <f>IFERROR(VLOOKUP(复审!T633,#REF!,2,FALSE),"无此科目")</f>
        <v>无此科目</v>
      </c>
      <c r="V633" s="21" t="str">
        <f t="shared" si="114"/>
        <v/>
      </c>
      <c r="W633" s="21">
        <f t="shared" si="108"/>
        <v>0</v>
      </c>
      <c r="X633" s="21">
        <f t="shared" si="109"/>
        <v>1</v>
      </c>
      <c r="Y633" s="21" t="str">
        <f t="shared" si="115"/>
        <v/>
      </c>
      <c r="Z63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33" s="13" t="str">
        <f t="shared" si="110"/>
        <v/>
      </c>
      <c r="AB633" s="13" t="str">
        <f t="shared" si="116"/>
        <v>N</v>
      </c>
      <c r="AC633" s="13">
        <f t="shared" si="117"/>
        <v>355</v>
      </c>
      <c r="AD633" s="13" t="str">
        <f t="shared" si="118"/>
        <v/>
      </c>
      <c r="AE633" s="13" t="e">
        <f>IF(AND(VLOOKUP($T633,#REF!,2,0)=0,S633=""),"“错误请确认”",IF(VLOOKUP($T633,#REF!,2,0)=0,S633,VLOOKUP($T633,#REF!,2,0)))</f>
        <v>#REF!</v>
      </c>
      <c r="AF633" s="13" t="s">
        <v>2962</v>
      </c>
      <c r="AG633" s="13" t="e">
        <f>IF(VLOOKUP(T633,#REF!,29,0)=0,VLOOKUP(T633,#REF!,23,0)&amp;RIGHT(S633,2),VLOOKUP(T633,#REF!,23,0)&amp;VLOOKUP(T633,#REF!,29,0))</f>
        <v>#REF!</v>
      </c>
      <c r="AH633" s="13" t="s">
        <v>50</v>
      </c>
      <c r="AI633" s="13" t="e">
        <f t="shared" si="119"/>
        <v>#REF!</v>
      </c>
    </row>
    <row r="634" ht="15" customHeight="1" spans="1:35">
      <c r="A634" s="21">
        <f t="shared" si="111"/>
        <v>633</v>
      </c>
      <c r="B634" s="22" t="s">
        <v>2963</v>
      </c>
      <c r="C634" s="22" t="s">
        <v>45</v>
      </c>
      <c r="D634" s="22" t="s">
        <v>36</v>
      </c>
      <c r="E634" s="22" t="s">
        <v>2964</v>
      </c>
      <c r="F634" s="22" t="s">
        <v>2963</v>
      </c>
      <c r="G634" s="22" t="s">
        <v>2963</v>
      </c>
      <c r="H634" s="22" t="s">
        <v>2963</v>
      </c>
      <c r="I634" s="22" t="s">
        <v>2963</v>
      </c>
      <c r="J634" s="22" t="s">
        <v>2963</v>
      </c>
      <c r="K634" s="22" t="s">
        <v>1088</v>
      </c>
      <c r="L634" s="22" t="s">
        <v>2965</v>
      </c>
      <c r="M634" s="22" t="s">
        <v>2966</v>
      </c>
      <c r="N634" s="22" t="e">
        <f>INDEX(#REF!,MATCH($K634,#REF!,0))</f>
        <v>#REF!</v>
      </c>
      <c r="O634" s="21"/>
      <c r="P634" s="25" t="str">
        <f t="shared" si="112"/>
        <v/>
      </c>
      <c r="Q634" s="21"/>
      <c r="R634" s="21"/>
      <c r="S634" s="21"/>
      <c r="T634" s="32" t="str">
        <f t="shared" si="113"/>
        <v>小学思想品德</v>
      </c>
      <c r="U634" s="32" t="str">
        <f>IFERROR(VLOOKUP(复审!T634,#REF!,2,FALSE),"无此科目")</f>
        <v>无此科目</v>
      </c>
      <c r="V634" s="21" t="str">
        <f t="shared" si="114"/>
        <v/>
      </c>
      <c r="W634" s="21">
        <f t="shared" si="108"/>
        <v>0</v>
      </c>
      <c r="X634" s="21">
        <f t="shared" si="109"/>
        <v>1</v>
      </c>
      <c r="Y634" s="21" t="str">
        <f t="shared" si="115"/>
        <v/>
      </c>
      <c r="Z63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34" s="13" t="str">
        <f t="shared" si="110"/>
        <v/>
      </c>
      <c r="AB634" s="13" t="str">
        <f t="shared" si="116"/>
        <v>N</v>
      </c>
      <c r="AC634" s="13">
        <f t="shared" si="117"/>
        <v>356</v>
      </c>
      <c r="AD634" s="13" t="str">
        <f t="shared" si="118"/>
        <v/>
      </c>
      <c r="AE634" s="13" t="e">
        <f>IF(AND(VLOOKUP($T634,#REF!,2,0)=0,S634=""),"“错误请确认”",IF(VLOOKUP($T634,#REF!,2,0)=0,S634,VLOOKUP($T634,#REF!,2,0)))</f>
        <v>#REF!</v>
      </c>
      <c r="AF634" s="13" t="s">
        <v>2967</v>
      </c>
      <c r="AG634" s="13" t="e">
        <f>IF(VLOOKUP(T634,#REF!,29,0)=0,VLOOKUP(T634,#REF!,23,0)&amp;RIGHT(S634,2),VLOOKUP(T634,#REF!,23,0)&amp;VLOOKUP(T634,#REF!,29,0))</f>
        <v>#REF!</v>
      </c>
      <c r="AH634" s="13" t="s">
        <v>50</v>
      </c>
      <c r="AI634" s="13" t="e">
        <f t="shared" si="119"/>
        <v>#REF!</v>
      </c>
    </row>
    <row r="635" ht="15" customHeight="1" spans="1:35">
      <c r="A635" s="21">
        <f t="shared" si="111"/>
        <v>634</v>
      </c>
      <c r="B635" s="22" t="s">
        <v>2968</v>
      </c>
      <c r="C635" s="22" t="s">
        <v>45</v>
      </c>
      <c r="D635" s="22" t="s">
        <v>36</v>
      </c>
      <c r="E635" s="22" t="s">
        <v>2969</v>
      </c>
      <c r="F635" s="22" t="s">
        <v>2968</v>
      </c>
      <c r="G635" s="22" t="s">
        <v>2968</v>
      </c>
      <c r="H635" s="22" t="s">
        <v>2968</v>
      </c>
      <c r="I635" s="22" t="s">
        <v>2968</v>
      </c>
      <c r="J635" s="22" t="s">
        <v>2968</v>
      </c>
      <c r="K635" s="22" t="s">
        <v>1088</v>
      </c>
      <c r="L635" s="22" t="s">
        <v>2970</v>
      </c>
      <c r="M635" s="22" t="s">
        <v>2971</v>
      </c>
      <c r="N635" s="22" t="e">
        <f>INDEX(#REF!,MATCH($K635,#REF!,0))</f>
        <v>#REF!</v>
      </c>
      <c r="O635" s="21"/>
      <c r="P635" s="25" t="str">
        <f t="shared" si="112"/>
        <v/>
      </c>
      <c r="Q635" s="21"/>
      <c r="R635" s="21"/>
      <c r="S635" s="21"/>
      <c r="T635" s="32" t="str">
        <f t="shared" si="113"/>
        <v>小学思想品德</v>
      </c>
      <c r="U635" s="32" t="str">
        <f>IFERROR(VLOOKUP(复审!T635,#REF!,2,FALSE),"无此科目")</f>
        <v>无此科目</v>
      </c>
      <c r="V635" s="21" t="str">
        <f t="shared" si="114"/>
        <v/>
      </c>
      <c r="W635" s="21">
        <f t="shared" si="108"/>
        <v>0</v>
      </c>
      <c r="X635" s="21">
        <f t="shared" si="109"/>
        <v>1</v>
      </c>
      <c r="Y635" s="21" t="str">
        <f t="shared" si="115"/>
        <v/>
      </c>
      <c r="Z63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35" s="13" t="str">
        <f t="shared" si="110"/>
        <v/>
      </c>
      <c r="AB635" s="13" t="str">
        <f t="shared" si="116"/>
        <v>N</v>
      </c>
      <c r="AC635" s="13">
        <f t="shared" si="117"/>
        <v>357</v>
      </c>
      <c r="AD635" s="13" t="str">
        <f t="shared" si="118"/>
        <v/>
      </c>
      <c r="AE635" s="13" t="e">
        <f>IF(AND(VLOOKUP($T635,#REF!,2,0)=0,S635=""),"“错误请确认”",IF(VLOOKUP($T635,#REF!,2,0)=0,S635,VLOOKUP($T635,#REF!,2,0)))</f>
        <v>#REF!</v>
      </c>
      <c r="AF635" s="13" t="s">
        <v>2972</v>
      </c>
      <c r="AG635" s="13" t="e">
        <f>IF(VLOOKUP(T635,#REF!,29,0)=0,VLOOKUP(T635,#REF!,23,0)&amp;RIGHT(S635,2),VLOOKUP(T635,#REF!,23,0)&amp;VLOOKUP(T635,#REF!,29,0))</f>
        <v>#REF!</v>
      </c>
      <c r="AH635" s="13" t="s">
        <v>50</v>
      </c>
      <c r="AI635" s="13" t="e">
        <f t="shared" si="119"/>
        <v>#REF!</v>
      </c>
    </row>
    <row r="636" ht="15" customHeight="1" spans="1:35">
      <c r="A636" s="21">
        <f t="shared" si="111"/>
        <v>635</v>
      </c>
      <c r="B636" s="22" t="s">
        <v>2973</v>
      </c>
      <c r="C636" s="22" t="s">
        <v>35</v>
      </c>
      <c r="D636" s="22" t="s">
        <v>36</v>
      </c>
      <c r="E636" s="22" t="s">
        <v>2974</v>
      </c>
      <c r="F636" s="22" t="s">
        <v>2973</v>
      </c>
      <c r="G636" s="22" t="s">
        <v>2973</v>
      </c>
      <c r="H636" s="22" t="s">
        <v>2973</v>
      </c>
      <c r="I636" s="22" t="s">
        <v>2973</v>
      </c>
      <c r="J636" s="22" t="s">
        <v>2973</v>
      </c>
      <c r="K636" s="22" t="s">
        <v>1088</v>
      </c>
      <c r="L636" s="22" t="s">
        <v>2975</v>
      </c>
      <c r="M636" s="22" t="s">
        <v>91</v>
      </c>
      <c r="N636" s="22" t="e">
        <f>INDEX(#REF!,MATCH($K636,#REF!,0))</f>
        <v>#REF!</v>
      </c>
      <c r="O636" s="21"/>
      <c r="P636" s="25" t="str">
        <f t="shared" si="112"/>
        <v/>
      </c>
      <c r="Q636" s="21"/>
      <c r="R636" s="21"/>
      <c r="S636" s="21"/>
      <c r="T636" s="32" t="str">
        <f t="shared" si="113"/>
        <v>小学思想品德</v>
      </c>
      <c r="U636" s="32" t="str">
        <f>IFERROR(VLOOKUP(复审!T636,#REF!,2,FALSE),"无此科目")</f>
        <v>无此科目</v>
      </c>
      <c r="V636" s="21" t="str">
        <f t="shared" si="114"/>
        <v/>
      </c>
      <c r="W636" s="21">
        <f t="shared" si="108"/>
        <v>0</v>
      </c>
      <c r="X636" s="21">
        <f t="shared" si="109"/>
        <v>1</v>
      </c>
      <c r="Y636" s="21" t="str">
        <f t="shared" si="115"/>
        <v/>
      </c>
      <c r="Z63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36" s="13" t="str">
        <f t="shared" si="110"/>
        <v/>
      </c>
      <c r="AB636" s="13" t="str">
        <f t="shared" si="116"/>
        <v>N</v>
      </c>
      <c r="AC636" s="13">
        <f t="shared" si="117"/>
        <v>358</v>
      </c>
      <c r="AD636" s="13" t="str">
        <f t="shared" si="118"/>
        <v/>
      </c>
      <c r="AE636" s="13" t="e">
        <f>IF(AND(VLOOKUP($T636,#REF!,2,0)=0,S636=""),"“错误请确认”",IF(VLOOKUP($T636,#REF!,2,0)=0,S636,VLOOKUP($T636,#REF!,2,0)))</f>
        <v>#REF!</v>
      </c>
      <c r="AF636" s="13" t="s">
        <v>2976</v>
      </c>
      <c r="AG636" s="13" t="e">
        <f>IF(VLOOKUP(T636,#REF!,29,0)=0,VLOOKUP(T636,#REF!,23,0)&amp;RIGHT(S636,2),VLOOKUP(T636,#REF!,23,0)&amp;VLOOKUP(T636,#REF!,29,0))</f>
        <v>#REF!</v>
      </c>
      <c r="AH636" s="13" t="s">
        <v>50</v>
      </c>
      <c r="AI636" s="13" t="e">
        <f t="shared" si="119"/>
        <v>#REF!</v>
      </c>
    </row>
    <row r="637" ht="15" customHeight="1" spans="1:35">
      <c r="A637" s="21">
        <f t="shared" si="111"/>
        <v>636</v>
      </c>
      <c r="B637" s="22" t="s">
        <v>2977</v>
      </c>
      <c r="C637" s="22" t="s">
        <v>45</v>
      </c>
      <c r="D637" s="22" t="s">
        <v>36</v>
      </c>
      <c r="E637" s="22" t="s">
        <v>2978</v>
      </c>
      <c r="F637" s="22" t="s">
        <v>2977</v>
      </c>
      <c r="G637" s="22" t="s">
        <v>2977</v>
      </c>
      <c r="H637" s="22" t="s">
        <v>2977</v>
      </c>
      <c r="I637" s="22" t="s">
        <v>2977</v>
      </c>
      <c r="J637" s="22" t="s">
        <v>2977</v>
      </c>
      <c r="K637" s="22" t="s">
        <v>1088</v>
      </c>
      <c r="L637" s="22" t="s">
        <v>2979</v>
      </c>
      <c r="M637" s="22" t="s">
        <v>2979</v>
      </c>
      <c r="N637" s="22" t="e">
        <f>INDEX(#REF!,MATCH($K637,#REF!,0))</f>
        <v>#REF!</v>
      </c>
      <c r="O637" s="21"/>
      <c r="P637" s="25" t="str">
        <f t="shared" si="112"/>
        <v/>
      </c>
      <c r="Q637" s="21"/>
      <c r="R637" s="21"/>
      <c r="S637" s="21"/>
      <c r="T637" s="32" t="str">
        <f t="shared" si="113"/>
        <v>小学思想品德</v>
      </c>
      <c r="U637" s="32" t="str">
        <f>IFERROR(VLOOKUP(复审!T637,#REF!,2,FALSE),"无此科目")</f>
        <v>无此科目</v>
      </c>
      <c r="V637" s="21" t="str">
        <f t="shared" si="114"/>
        <v/>
      </c>
      <c r="W637" s="21">
        <f t="shared" si="108"/>
        <v>0</v>
      </c>
      <c r="X637" s="21">
        <f t="shared" si="109"/>
        <v>1</v>
      </c>
      <c r="Y637" s="21" t="str">
        <f t="shared" si="115"/>
        <v/>
      </c>
      <c r="Z63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37" s="13" t="str">
        <f t="shared" si="110"/>
        <v/>
      </c>
      <c r="AB637" s="13" t="str">
        <f t="shared" si="116"/>
        <v>N</v>
      </c>
      <c r="AC637" s="13">
        <f t="shared" si="117"/>
        <v>359</v>
      </c>
      <c r="AD637" s="13" t="str">
        <f t="shared" si="118"/>
        <v/>
      </c>
      <c r="AE637" s="13" t="e">
        <f>IF(AND(VLOOKUP($T637,#REF!,2,0)=0,S637=""),"“错误请确认”",IF(VLOOKUP($T637,#REF!,2,0)=0,S637,VLOOKUP($T637,#REF!,2,0)))</f>
        <v>#REF!</v>
      </c>
      <c r="AF637" s="13" t="s">
        <v>2980</v>
      </c>
      <c r="AG637" s="13" t="e">
        <f>IF(VLOOKUP(T637,#REF!,29,0)=0,VLOOKUP(T637,#REF!,23,0)&amp;RIGHT(S637,2),VLOOKUP(T637,#REF!,23,0)&amp;VLOOKUP(T637,#REF!,29,0))</f>
        <v>#REF!</v>
      </c>
      <c r="AH637" s="13" t="s">
        <v>50</v>
      </c>
      <c r="AI637" s="13" t="e">
        <f t="shared" si="119"/>
        <v>#REF!</v>
      </c>
    </row>
    <row r="638" ht="15" customHeight="1" spans="1:35">
      <c r="A638" s="21">
        <f t="shared" si="111"/>
        <v>637</v>
      </c>
      <c r="B638" s="22" t="s">
        <v>2981</v>
      </c>
      <c r="C638" s="22" t="s">
        <v>45</v>
      </c>
      <c r="D638" s="22" t="s">
        <v>36</v>
      </c>
      <c r="E638" s="22" t="s">
        <v>2982</v>
      </c>
      <c r="F638" s="22" t="s">
        <v>2981</v>
      </c>
      <c r="G638" s="22" t="s">
        <v>2981</v>
      </c>
      <c r="H638" s="22" t="s">
        <v>2981</v>
      </c>
      <c r="I638" s="22" t="s">
        <v>2981</v>
      </c>
      <c r="J638" s="22" t="s">
        <v>2981</v>
      </c>
      <c r="K638" s="22" t="s">
        <v>1088</v>
      </c>
      <c r="L638" s="22" t="s">
        <v>2983</v>
      </c>
      <c r="M638" s="22" t="s">
        <v>91</v>
      </c>
      <c r="N638" s="22" t="e">
        <f>INDEX(#REF!,MATCH($K638,#REF!,0))</f>
        <v>#REF!</v>
      </c>
      <c r="O638" s="21"/>
      <c r="P638" s="25" t="str">
        <f t="shared" si="112"/>
        <v/>
      </c>
      <c r="Q638" s="21"/>
      <c r="R638" s="21"/>
      <c r="S638" s="21"/>
      <c r="T638" s="32" t="str">
        <f t="shared" si="113"/>
        <v>小学思想品德</v>
      </c>
      <c r="U638" s="32" t="str">
        <f>IFERROR(VLOOKUP(复审!T638,#REF!,2,FALSE),"无此科目")</f>
        <v>无此科目</v>
      </c>
      <c r="V638" s="21" t="str">
        <f t="shared" si="114"/>
        <v/>
      </c>
      <c r="W638" s="21">
        <f t="shared" si="108"/>
        <v>0</v>
      </c>
      <c r="X638" s="21">
        <f t="shared" si="109"/>
        <v>1</v>
      </c>
      <c r="Y638" s="21" t="str">
        <f t="shared" si="115"/>
        <v/>
      </c>
      <c r="Z63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38" s="13" t="str">
        <f t="shared" si="110"/>
        <v/>
      </c>
      <c r="AB638" s="13" t="str">
        <f t="shared" si="116"/>
        <v>N</v>
      </c>
      <c r="AC638" s="13">
        <f t="shared" si="117"/>
        <v>360</v>
      </c>
      <c r="AD638" s="13" t="str">
        <f t="shared" si="118"/>
        <v/>
      </c>
      <c r="AE638" s="13" t="e">
        <f>IF(AND(VLOOKUP($T638,#REF!,2,0)=0,S638=""),"“错误请确认”",IF(VLOOKUP($T638,#REF!,2,0)=0,S638,VLOOKUP($T638,#REF!,2,0)))</f>
        <v>#REF!</v>
      </c>
      <c r="AF638" s="13" t="s">
        <v>2984</v>
      </c>
      <c r="AG638" s="13" t="e">
        <f>IF(VLOOKUP(T638,#REF!,29,0)=0,VLOOKUP(T638,#REF!,23,0)&amp;RIGHT(S638,2),VLOOKUP(T638,#REF!,23,0)&amp;VLOOKUP(T638,#REF!,29,0))</f>
        <v>#REF!</v>
      </c>
      <c r="AH638" s="13" t="s">
        <v>50</v>
      </c>
      <c r="AI638" s="13" t="e">
        <f t="shared" si="119"/>
        <v>#REF!</v>
      </c>
    </row>
    <row r="639" ht="15" customHeight="1" spans="1:35">
      <c r="A639" s="21">
        <f t="shared" si="111"/>
        <v>638</v>
      </c>
      <c r="B639" s="22" t="s">
        <v>2985</v>
      </c>
      <c r="C639" s="22" t="s">
        <v>45</v>
      </c>
      <c r="D639" s="22" t="s">
        <v>36</v>
      </c>
      <c r="E639" s="22" t="s">
        <v>2986</v>
      </c>
      <c r="F639" s="22" t="s">
        <v>2985</v>
      </c>
      <c r="G639" s="22" t="s">
        <v>2985</v>
      </c>
      <c r="H639" s="22" t="s">
        <v>2985</v>
      </c>
      <c r="I639" s="22" t="s">
        <v>2985</v>
      </c>
      <c r="J639" s="22" t="s">
        <v>2985</v>
      </c>
      <c r="K639" s="22" t="s">
        <v>1088</v>
      </c>
      <c r="L639" s="22" t="s">
        <v>2987</v>
      </c>
      <c r="M639" s="22" t="s">
        <v>2988</v>
      </c>
      <c r="N639" s="22" t="e">
        <f>INDEX(#REF!,MATCH($K639,#REF!,0))</f>
        <v>#REF!</v>
      </c>
      <c r="O639" s="21"/>
      <c r="P639" s="25" t="str">
        <f t="shared" si="112"/>
        <v/>
      </c>
      <c r="Q639" s="21"/>
      <c r="R639" s="21"/>
      <c r="S639" s="21"/>
      <c r="T639" s="32" t="str">
        <f t="shared" si="113"/>
        <v>小学思想品德</v>
      </c>
      <c r="U639" s="32" t="str">
        <f>IFERROR(VLOOKUP(复审!T639,#REF!,2,FALSE),"无此科目")</f>
        <v>无此科目</v>
      </c>
      <c r="V639" s="21" t="str">
        <f t="shared" si="114"/>
        <v/>
      </c>
      <c r="W639" s="21">
        <f t="shared" si="108"/>
        <v>0</v>
      </c>
      <c r="X639" s="21">
        <f t="shared" si="109"/>
        <v>1</v>
      </c>
      <c r="Y639" s="21" t="str">
        <f t="shared" si="115"/>
        <v/>
      </c>
      <c r="Z63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39" s="13" t="str">
        <f t="shared" si="110"/>
        <v/>
      </c>
      <c r="AB639" s="13" t="str">
        <f t="shared" si="116"/>
        <v>N</v>
      </c>
      <c r="AC639" s="13">
        <f t="shared" si="117"/>
        <v>361</v>
      </c>
      <c r="AD639" s="13" t="str">
        <f t="shared" si="118"/>
        <v/>
      </c>
      <c r="AE639" s="13" t="e">
        <f>IF(AND(VLOOKUP($T639,#REF!,2,0)=0,S639=""),"“错误请确认”",IF(VLOOKUP($T639,#REF!,2,0)=0,S639,VLOOKUP($T639,#REF!,2,0)))</f>
        <v>#REF!</v>
      </c>
      <c r="AF639" s="13" t="s">
        <v>2989</v>
      </c>
      <c r="AG639" s="13" t="e">
        <f>IF(VLOOKUP(T639,#REF!,29,0)=0,VLOOKUP(T639,#REF!,23,0)&amp;RIGHT(S639,2),VLOOKUP(T639,#REF!,23,0)&amp;VLOOKUP(T639,#REF!,29,0))</f>
        <v>#REF!</v>
      </c>
      <c r="AH639" s="13" t="s">
        <v>50</v>
      </c>
      <c r="AI639" s="13" t="e">
        <f t="shared" si="119"/>
        <v>#REF!</v>
      </c>
    </row>
    <row r="640" ht="15" customHeight="1" spans="1:35">
      <c r="A640" s="21">
        <f t="shared" si="111"/>
        <v>639</v>
      </c>
      <c r="B640" s="22" t="s">
        <v>2990</v>
      </c>
      <c r="C640" s="22" t="s">
        <v>35</v>
      </c>
      <c r="D640" s="22" t="s">
        <v>36</v>
      </c>
      <c r="E640" s="22" t="s">
        <v>2991</v>
      </c>
      <c r="F640" s="22" t="s">
        <v>2990</v>
      </c>
      <c r="G640" s="22" t="s">
        <v>2990</v>
      </c>
      <c r="H640" s="22" t="s">
        <v>2990</v>
      </c>
      <c r="I640" s="22" t="s">
        <v>2990</v>
      </c>
      <c r="J640" s="22" t="s">
        <v>2990</v>
      </c>
      <c r="K640" s="22" t="s">
        <v>2992</v>
      </c>
      <c r="L640" s="22" t="s">
        <v>2993</v>
      </c>
      <c r="M640" s="22" t="s">
        <v>2994</v>
      </c>
      <c r="N640" s="22" t="e">
        <f>INDEX(#REF!,MATCH($K640,#REF!,0))</f>
        <v>#REF!</v>
      </c>
      <c r="O640" s="21"/>
      <c r="P640" s="25" t="str">
        <f t="shared" si="112"/>
        <v>小学科学第11考场</v>
      </c>
      <c r="Q640" s="21"/>
      <c r="R640" s="21">
        <v>327</v>
      </c>
      <c r="S640" s="21"/>
      <c r="T640" s="32" t="str">
        <f t="shared" si="113"/>
        <v>小学科学</v>
      </c>
      <c r="U640" s="32" t="str">
        <f>IFERROR(VLOOKUP(复审!T640,#REF!,2,FALSE),"无此科目")</f>
        <v>无此科目</v>
      </c>
      <c r="V640" s="21" t="str">
        <f t="shared" si="114"/>
        <v>无此科目327</v>
      </c>
      <c r="W640" s="21">
        <f t="shared" si="108"/>
        <v>327</v>
      </c>
      <c r="X640" s="21">
        <f t="shared" si="109"/>
        <v>1</v>
      </c>
      <c r="Y640" s="21">
        <f t="shared" si="115"/>
        <v>1</v>
      </c>
      <c r="Z64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40" s="13" t="str">
        <f t="shared" si="110"/>
        <v/>
      </c>
      <c r="AB640" s="13" t="str">
        <f t="shared" si="116"/>
        <v>Y</v>
      </c>
      <c r="AC640" s="13" t="str">
        <f t="shared" si="117"/>
        <v/>
      </c>
      <c r="AD640" s="13">
        <f t="shared" si="118"/>
        <v>1</v>
      </c>
      <c r="AE640" s="13" t="e">
        <f>IF(AND(VLOOKUP($T640,#REF!,2,0)=0,S640=""),"“错误请确认”",IF(VLOOKUP($T640,#REF!,2,0)=0,S640,VLOOKUP($T640,#REF!,2,0)))</f>
        <v>#REF!</v>
      </c>
      <c r="AF640" s="13" t="s">
        <v>2995</v>
      </c>
      <c r="AG640" s="13" t="e">
        <f>IF(VLOOKUP(T640,#REF!,29,0)=0,VLOOKUP(T640,#REF!,23,0)&amp;RIGHT(S640,2),VLOOKUP(T640,#REF!,23,0)&amp;VLOOKUP(T640,#REF!,29,0))</f>
        <v>#REF!</v>
      </c>
      <c r="AH640" s="13" t="s">
        <v>2996</v>
      </c>
      <c r="AI640" s="13" t="e">
        <f t="shared" si="119"/>
        <v>#REF!</v>
      </c>
    </row>
    <row r="641" ht="15" customHeight="1" spans="1:35">
      <c r="A641" s="21">
        <f t="shared" si="111"/>
        <v>640</v>
      </c>
      <c r="B641" s="22" t="s">
        <v>2997</v>
      </c>
      <c r="C641" s="22" t="s">
        <v>45</v>
      </c>
      <c r="D641" s="22" t="s">
        <v>36</v>
      </c>
      <c r="E641" s="22" t="s">
        <v>2998</v>
      </c>
      <c r="F641" s="22" t="s">
        <v>2997</v>
      </c>
      <c r="G641" s="22" t="s">
        <v>2997</v>
      </c>
      <c r="H641" s="22" t="s">
        <v>2997</v>
      </c>
      <c r="I641" s="22" t="s">
        <v>2997</v>
      </c>
      <c r="J641" s="22" t="s">
        <v>2997</v>
      </c>
      <c r="K641" s="22" t="s">
        <v>2992</v>
      </c>
      <c r="L641" s="22" t="s">
        <v>2999</v>
      </c>
      <c r="M641" s="22" t="s">
        <v>3000</v>
      </c>
      <c r="N641" s="22" t="e">
        <f>INDEX(#REF!,MATCH($K641,#REF!,0))</f>
        <v>#REF!</v>
      </c>
      <c r="O641" s="21"/>
      <c r="P641" s="25" t="str">
        <f t="shared" si="112"/>
        <v>小学科学第14考场</v>
      </c>
      <c r="Q641" s="21"/>
      <c r="R641" s="21">
        <v>393</v>
      </c>
      <c r="S641" s="21"/>
      <c r="T641" s="32" t="str">
        <f t="shared" si="113"/>
        <v>小学科学</v>
      </c>
      <c r="U641" s="32" t="str">
        <f>IFERROR(VLOOKUP(复审!T641,#REF!,2,FALSE),"无此科目")</f>
        <v>无此科目</v>
      </c>
      <c r="V641" s="21" t="str">
        <f t="shared" si="114"/>
        <v>无此科目393</v>
      </c>
      <c r="W641" s="21">
        <f t="shared" si="108"/>
        <v>393</v>
      </c>
      <c r="X641" s="21">
        <f t="shared" si="109"/>
        <v>1</v>
      </c>
      <c r="Y641" s="21">
        <f t="shared" si="115"/>
        <v>1</v>
      </c>
      <c r="Z64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41" s="13" t="str">
        <f t="shared" si="110"/>
        <v/>
      </c>
      <c r="AB641" s="13" t="str">
        <f t="shared" si="116"/>
        <v>Y</v>
      </c>
      <c r="AC641" s="13" t="str">
        <f t="shared" si="117"/>
        <v/>
      </c>
      <c r="AD641" s="13">
        <f t="shared" si="118"/>
        <v>1</v>
      </c>
      <c r="AE641" s="13" t="e">
        <f>IF(AND(VLOOKUP($T641,#REF!,2,0)=0,S641=""),"“错误请确认”",IF(VLOOKUP($T641,#REF!,2,0)=0,S641,VLOOKUP($T641,#REF!,2,0)))</f>
        <v>#REF!</v>
      </c>
      <c r="AF641" s="13" t="s">
        <v>3001</v>
      </c>
      <c r="AG641" s="13" t="e">
        <f>IF(VLOOKUP(T641,#REF!,29,0)=0,VLOOKUP(T641,#REF!,23,0)&amp;RIGHT(S641,2),VLOOKUP(T641,#REF!,23,0)&amp;VLOOKUP(T641,#REF!,29,0))</f>
        <v>#REF!</v>
      </c>
      <c r="AH641" s="13" t="s">
        <v>2992</v>
      </c>
      <c r="AI641" s="13" t="e">
        <f t="shared" si="119"/>
        <v>#REF!</v>
      </c>
    </row>
    <row r="642" ht="15" customHeight="1" spans="1:35">
      <c r="A642" s="21">
        <f t="shared" si="111"/>
        <v>641</v>
      </c>
      <c r="B642" s="22" t="s">
        <v>3002</v>
      </c>
      <c r="C642" s="22" t="s">
        <v>35</v>
      </c>
      <c r="D642" s="22" t="s">
        <v>36</v>
      </c>
      <c r="E642" s="22" t="s">
        <v>3003</v>
      </c>
      <c r="F642" s="22" t="s">
        <v>3002</v>
      </c>
      <c r="G642" s="22" t="s">
        <v>3002</v>
      </c>
      <c r="H642" s="22" t="s">
        <v>3002</v>
      </c>
      <c r="I642" s="22" t="s">
        <v>3002</v>
      </c>
      <c r="J642" s="22" t="s">
        <v>3002</v>
      </c>
      <c r="K642" s="22" t="s">
        <v>2992</v>
      </c>
      <c r="L642" s="22" t="s">
        <v>3004</v>
      </c>
      <c r="M642" s="22" t="s">
        <v>3004</v>
      </c>
      <c r="N642" s="22" t="e">
        <f>INDEX(#REF!,MATCH($K642,#REF!,0))</f>
        <v>#REF!</v>
      </c>
      <c r="O642" s="21"/>
      <c r="P642" s="25" t="str">
        <f t="shared" si="112"/>
        <v/>
      </c>
      <c r="Q642" s="21"/>
      <c r="R642" s="21"/>
      <c r="S642" s="21"/>
      <c r="T642" s="32" t="str">
        <f t="shared" si="113"/>
        <v>小学科学</v>
      </c>
      <c r="U642" s="32" t="str">
        <f>IFERROR(VLOOKUP(复审!T642,#REF!,2,FALSE),"无此科目")</f>
        <v>无此科目</v>
      </c>
      <c r="V642" s="21" t="str">
        <f t="shared" si="114"/>
        <v/>
      </c>
      <c r="W642" s="21">
        <f t="shared" ref="W642:W705" si="120">COUNTIFS($U$2:$U$1000,U642,$R$2:$R$1000,"&lt;="&amp;R642)</f>
        <v>0</v>
      </c>
      <c r="X642" s="21">
        <f t="shared" ref="X642:X705" si="121">IF(E642="","",COUNTIF($E$2:$E$1000,E642&amp;"*"))</f>
        <v>1</v>
      </c>
      <c r="Y642" s="21" t="str">
        <f t="shared" si="115"/>
        <v/>
      </c>
      <c r="Z64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42" s="13" t="str">
        <f t="shared" ref="AA642:AA705" si="122">IF(OR(H642="硕士",H642="硕士在读",H642="硕士研究生",H642="研究生")=TRUE,"免考","")</f>
        <v/>
      </c>
      <c r="AB642" s="13" t="str">
        <f t="shared" si="116"/>
        <v>N</v>
      </c>
      <c r="AC642" s="13">
        <f t="shared" si="117"/>
        <v>362</v>
      </c>
      <c r="AD642" s="13" t="str">
        <f t="shared" si="118"/>
        <v/>
      </c>
      <c r="AE642" s="13" t="e">
        <f>IF(AND(VLOOKUP($T642,#REF!,2,0)=0,S642=""),"“错误请确认”",IF(VLOOKUP($T642,#REF!,2,0)=0,S642,VLOOKUP($T642,#REF!,2,0)))</f>
        <v>#REF!</v>
      </c>
      <c r="AF642" s="13" t="s">
        <v>3005</v>
      </c>
      <c r="AG642" s="13" t="e">
        <f>IF(VLOOKUP(T642,#REF!,29,0)=0,VLOOKUP(T642,#REF!,23,0)&amp;RIGHT(S642,2),VLOOKUP(T642,#REF!,23,0)&amp;VLOOKUP(T642,#REF!,29,0))</f>
        <v>#REF!</v>
      </c>
      <c r="AH642" s="13" t="s">
        <v>50</v>
      </c>
      <c r="AI642" s="13" t="e">
        <f t="shared" si="119"/>
        <v>#REF!</v>
      </c>
    </row>
    <row r="643" ht="15" customHeight="1" spans="1:35">
      <c r="A643" s="21">
        <f t="shared" ref="A643:A706" si="123">ROW()-1</f>
        <v>642</v>
      </c>
      <c r="B643" s="22" t="s">
        <v>3006</v>
      </c>
      <c r="C643" s="22" t="s">
        <v>45</v>
      </c>
      <c r="D643" s="22" t="s">
        <v>36</v>
      </c>
      <c r="E643" s="22" t="s">
        <v>3007</v>
      </c>
      <c r="F643" s="22" t="s">
        <v>3006</v>
      </c>
      <c r="G643" s="22" t="s">
        <v>3006</v>
      </c>
      <c r="H643" s="22" t="s">
        <v>3006</v>
      </c>
      <c r="I643" s="22" t="s">
        <v>3006</v>
      </c>
      <c r="J643" s="22" t="s">
        <v>3006</v>
      </c>
      <c r="K643" s="22" t="s">
        <v>2992</v>
      </c>
      <c r="L643" s="22" t="s">
        <v>3008</v>
      </c>
      <c r="M643" s="22" t="s">
        <v>3009</v>
      </c>
      <c r="N643" s="22" t="e">
        <f>INDEX(#REF!,MATCH($K643,#REF!,0))</f>
        <v>#REF!</v>
      </c>
      <c r="O643" s="21"/>
      <c r="P643" s="25" t="str">
        <f t="shared" ref="P643:P706" si="124">IF(W643=0,"",T643&amp;"第"&amp;ROUNDUP(W643/30,0)&amp;"考场")</f>
        <v>小学科学第8考场</v>
      </c>
      <c r="Q643" s="21"/>
      <c r="R643" s="21">
        <v>225</v>
      </c>
      <c r="S643" s="21"/>
      <c r="T643" s="32" t="str">
        <f t="shared" ref="T643:T706" si="125">LEFT(K643,20)</f>
        <v>小学科学</v>
      </c>
      <c r="U643" s="32" t="str">
        <f>IFERROR(VLOOKUP(复审!T643,#REF!,2,FALSE),"无此科目")</f>
        <v>无此科目</v>
      </c>
      <c r="V643" s="21" t="str">
        <f t="shared" ref="V643:V706" si="126">IF(R643="","",IF(W643&lt;=9,U643&amp;"00"&amp;W643,IF(W643&lt;=100,U643&amp;"0"&amp;W643,U643&amp;W643)))</f>
        <v>无此科目225</v>
      </c>
      <c r="W643" s="21">
        <f t="shared" si="120"/>
        <v>225</v>
      </c>
      <c r="X643" s="21">
        <f t="shared" si="121"/>
        <v>1</v>
      </c>
      <c r="Y643" s="21">
        <f t="shared" ref="Y643:Y706" si="127">IF(OR(RIGHT(V643,1)=0,R643=""),"",COUNTIF($V$2:$V$961,V643))</f>
        <v>1</v>
      </c>
      <c r="Z64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43" s="13" t="str">
        <f t="shared" si="122"/>
        <v/>
      </c>
      <c r="AB643" s="13" t="str">
        <f t="shared" ref="AB643:AB706" si="128">IF(B643="","",IF(R643&gt;=1,"Y","N"))</f>
        <v>Y</v>
      </c>
      <c r="AC643" s="13" t="str">
        <f t="shared" ref="AC643:AC706" si="129">IF(OR(R643&gt;=1,B643=""),"",COUNTIFS($A$2:$A$961,"&lt;="&amp;A643,$A$2:$A$961,"&gt;="&amp;1,$AB$2:$AB$961,"N"))</f>
        <v/>
      </c>
      <c r="AD643" s="13">
        <f t="shared" ref="AD643:AD706" si="130">IF(OR(RIGHT(V643,1)=0,R643=""),"",COUNTIF($R$2:$R$961,R643))</f>
        <v>1</v>
      </c>
      <c r="AE643" s="13" t="e">
        <f>IF(AND(VLOOKUP($T643,#REF!,2,0)=0,S643=""),"“错误请确认”",IF(VLOOKUP($T643,#REF!,2,0)=0,S643,VLOOKUP($T643,#REF!,2,0)))</f>
        <v>#REF!</v>
      </c>
      <c r="AF643" s="13" t="s">
        <v>3010</v>
      </c>
      <c r="AG643" s="13" t="e">
        <f>IF(VLOOKUP(T643,#REF!,29,0)=0,VLOOKUP(T643,#REF!,23,0)&amp;RIGHT(S643,2),VLOOKUP(T643,#REF!,23,0)&amp;VLOOKUP(T643,#REF!,29,0))</f>
        <v>#REF!</v>
      </c>
      <c r="AH643" s="13" t="s">
        <v>61</v>
      </c>
      <c r="AI643" s="13" t="e">
        <f t="shared" ref="AI643:AI706" si="131">LEFT(AE643,5)</f>
        <v>#REF!</v>
      </c>
    </row>
    <row r="644" ht="15" customHeight="1" spans="1:35">
      <c r="A644" s="21">
        <f t="shared" si="123"/>
        <v>643</v>
      </c>
      <c r="B644" s="22" t="s">
        <v>3011</v>
      </c>
      <c r="C644" s="22" t="s">
        <v>45</v>
      </c>
      <c r="D644" s="22" t="s">
        <v>36</v>
      </c>
      <c r="E644" s="22" t="s">
        <v>3012</v>
      </c>
      <c r="F644" s="22" t="s">
        <v>3011</v>
      </c>
      <c r="G644" s="22" t="s">
        <v>3011</v>
      </c>
      <c r="H644" s="22" t="s">
        <v>3011</v>
      </c>
      <c r="I644" s="22" t="s">
        <v>3011</v>
      </c>
      <c r="J644" s="22" t="s">
        <v>3011</v>
      </c>
      <c r="K644" s="22" t="s">
        <v>2992</v>
      </c>
      <c r="L644" s="22" t="s">
        <v>3013</v>
      </c>
      <c r="M644" s="22" t="s">
        <v>3014</v>
      </c>
      <c r="N644" s="22" t="e">
        <f>INDEX(#REF!,MATCH($K644,#REF!,0))</f>
        <v>#REF!</v>
      </c>
      <c r="O644" s="21"/>
      <c r="P644" s="25" t="str">
        <f t="shared" si="124"/>
        <v>小学科学第8考场</v>
      </c>
      <c r="Q644" s="21"/>
      <c r="R644" s="21">
        <v>226</v>
      </c>
      <c r="S644" s="21"/>
      <c r="T644" s="32" t="str">
        <f t="shared" si="125"/>
        <v>小学科学</v>
      </c>
      <c r="U644" s="32" t="str">
        <f>IFERROR(VLOOKUP(复审!T644,#REF!,2,FALSE),"无此科目")</f>
        <v>无此科目</v>
      </c>
      <c r="V644" s="21" t="str">
        <f t="shared" si="126"/>
        <v>无此科目226</v>
      </c>
      <c r="W644" s="21">
        <f t="shared" si="120"/>
        <v>226</v>
      </c>
      <c r="X644" s="21">
        <f t="shared" si="121"/>
        <v>1</v>
      </c>
      <c r="Y644" s="21">
        <f t="shared" si="127"/>
        <v>1</v>
      </c>
      <c r="Z64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44" s="13" t="str">
        <f t="shared" si="122"/>
        <v/>
      </c>
      <c r="AB644" s="13" t="str">
        <f t="shared" si="128"/>
        <v>Y</v>
      </c>
      <c r="AC644" s="13" t="str">
        <f t="shared" si="129"/>
        <v/>
      </c>
      <c r="AD644" s="13">
        <f t="shared" si="130"/>
        <v>1</v>
      </c>
      <c r="AE644" s="13" t="e">
        <f>IF(AND(VLOOKUP($T644,#REF!,2,0)=0,S644=""),"“错误请确认”",IF(VLOOKUP($T644,#REF!,2,0)=0,S644,VLOOKUP($T644,#REF!,2,0)))</f>
        <v>#REF!</v>
      </c>
      <c r="AF644" s="13" t="s">
        <v>3015</v>
      </c>
      <c r="AG644" s="13" t="e">
        <f>IF(VLOOKUP(T644,#REF!,29,0)=0,VLOOKUP(T644,#REF!,23,0)&amp;RIGHT(S644,2),VLOOKUP(T644,#REF!,23,0)&amp;VLOOKUP(T644,#REF!,29,0))</f>
        <v>#REF!</v>
      </c>
      <c r="AH644" s="13" t="s">
        <v>2869</v>
      </c>
      <c r="AI644" s="13" t="e">
        <f t="shared" si="131"/>
        <v>#REF!</v>
      </c>
    </row>
    <row r="645" ht="15" customHeight="1" spans="1:35">
      <c r="A645" s="21">
        <f t="shared" si="123"/>
        <v>644</v>
      </c>
      <c r="B645" s="22" t="s">
        <v>3016</v>
      </c>
      <c r="C645" s="22" t="s">
        <v>45</v>
      </c>
      <c r="D645" s="22" t="s">
        <v>36</v>
      </c>
      <c r="E645" s="22" t="s">
        <v>3017</v>
      </c>
      <c r="F645" s="22" t="s">
        <v>3016</v>
      </c>
      <c r="G645" s="22" t="s">
        <v>3016</v>
      </c>
      <c r="H645" s="22" t="s">
        <v>3016</v>
      </c>
      <c r="I645" s="22" t="s">
        <v>3016</v>
      </c>
      <c r="J645" s="22" t="s">
        <v>3016</v>
      </c>
      <c r="K645" s="22" t="s">
        <v>2992</v>
      </c>
      <c r="L645" s="22" t="s">
        <v>3018</v>
      </c>
      <c r="M645" s="22" t="s">
        <v>3019</v>
      </c>
      <c r="N645" s="22" t="e">
        <f>INDEX(#REF!,MATCH($K645,#REF!,0))</f>
        <v>#REF!</v>
      </c>
      <c r="O645" s="21"/>
      <c r="P645" s="25" t="str">
        <f t="shared" si="124"/>
        <v>小学科学第3考场</v>
      </c>
      <c r="Q645" s="21"/>
      <c r="R645" s="21">
        <v>81</v>
      </c>
      <c r="S645" s="21"/>
      <c r="T645" s="32" t="str">
        <f t="shared" si="125"/>
        <v>小学科学</v>
      </c>
      <c r="U645" s="32" t="str">
        <f>IFERROR(VLOOKUP(复审!T645,#REF!,2,FALSE),"无此科目")</f>
        <v>无此科目</v>
      </c>
      <c r="V645" s="21" t="str">
        <f t="shared" si="126"/>
        <v>无此科目081</v>
      </c>
      <c r="W645" s="21">
        <f t="shared" si="120"/>
        <v>81</v>
      </c>
      <c r="X645" s="21">
        <f t="shared" si="121"/>
        <v>1</v>
      </c>
      <c r="Y645" s="21">
        <f t="shared" si="127"/>
        <v>1</v>
      </c>
      <c r="Z64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45" s="13" t="str">
        <f t="shared" si="122"/>
        <v/>
      </c>
      <c r="AB645" s="13" t="str">
        <f t="shared" si="128"/>
        <v>Y</v>
      </c>
      <c r="AC645" s="13" t="str">
        <f t="shared" si="129"/>
        <v/>
      </c>
      <c r="AD645" s="13">
        <f t="shared" si="130"/>
        <v>1</v>
      </c>
      <c r="AE645" s="13" t="e">
        <f>IF(AND(VLOOKUP($T645,#REF!,2,0)=0,S645=""),"“错误请确认”",IF(VLOOKUP($T645,#REF!,2,0)=0,S645,VLOOKUP($T645,#REF!,2,0)))</f>
        <v>#REF!</v>
      </c>
      <c r="AF645" s="13" t="s">
        <v>3020</v>
      </c>
      <c r="AG645" s="13" t="e">
        <f>IF(VLOOKUP(T645,#REF!,29,0)=0,VLOOKUP(T645,#REF!,23,0)&amp;RIGHT(S645,2),VLOOKUP(T645,#REF!,23,0)&amp;VLOOKUP(T645,#REF!,29,0))</f>
        <v>#REF!</v>
      </c>
      <c r="AH645" s="13" t="s">
        <v>128</v>
      </c>
      <c r="AI645" s="13" t="e">
        <f t="shared" si="131"/>
        <v>#REF!</v>
      </c>
    </row>
    <row r="646" ht="15" customHeight="1" spans="1:35">
      <c r="A646" s="21">
        <f t="shared" si="123"/>
        <v>645</v>
      </c>
      <c r="B646" s="22" t="s">
        <v>3021</v>
      </c>
      <c r="C646" s="22" t="s">
        <v>35</v>
      </c>
      <c r="D646" s="22" t="s">
        <v>36</v>
      </c>
      <c r="E646" s="22" t="s">
        <v>3022</v>
      </c>
      <c r="F646" s="22" t="s">
        <v>3021</v>
      </c>
      <c r="G646" s="22" t="s">
        <v>3021</v>
      </c>
      <c r="H646" s="22" t="s">
        <v>3021</v>
      </c>
      <c r="I646" s="22" t="s">
        <v>3021</v>
      </c>
      <c r="J646" s="22" t="s">
        <v>3021</v>
      </c>
      <c r="K646" s="22" t="s">
        <v>2992</v>
      </c>
      <c r="L646" s="22" t="s">
        <v>3023</v>
      </c>
      <c r="M646" s="22" t="s">
        <v>91</v>
      </c>
      <c r="N646" s="22" t="e">
        <f>INDEX(#REF!,MATCH($K646,#REF!,0))</f>
        <v>#REF!</v>
      </c>
      <c r="O646" s="21"/>
      <c r="P646" s="25" t="str">
        <f t="shared" si="124"/>
        <v>小学科学第7考场</v>
      </c>
      <c r="Q646" s="21"/>
      <c r="R646" s="21">
        <v>206</v>
      </c>
      <c r="S646" s="21"/>
      <c r="T646" s="32" t="str">
        <f t="shared" si="125"/>
        <v>小学科学</v>
      </c>
      <c r="U646" s="32" t="str">
        <f>IFERROR(VLOOKUP(复审!T646,#REF!,2,FALSE),"无此科目")</f>
        <v>无此科目</v>
      </c>
      <c r="V646" s="21" t="str">
        <f t="shared" si="126"/>
        <v>无此科目206</v>
      </c>
      <c r="W646" s="21">
        <f t="shared" si="120"/>
        <v>206</v>
      </c>
      <c r="X646" s="21">
        <f t="shared" si="121"/>
        <v>1</v>
      </c>
      <c r="Y646" s="21">
        <f t="shared" si="127"/>
        <v>1</v>
      </c>
      <c r="Z64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46" s="13" t="str">
        <f t="shared" si="122"/>
        <v/>
      </c>
      <c r="AB646" s="13" t="str">
        <f t="shared" si="128"/>
        <v>Y</v>
      </c>
      <c r="AC646" s="13" t="str">
        <f t="shared" si="129"/>
        <v/>
      </c>
      <c r="AD646" s="13">
        <f t="shared" si="130"/>
        <v>1</v>
      </c>
      <c r="AE646" s="13" t="e">
        <f>IF(AND(VLOOKUP($T646,#REF!,2,0)=0,S646=""),"“错误请确认”",IF(VLOOKUP($T646,#REF!,2,0)=0,S646,VLOOKUP($T646,#REF!,2,0)))</f>
        <v>#REF!</v>
      </c>
      <c r="AF646" s="13" t="s">
        <v>3024</v>
      </c>
      <c r="AG646" s="13" t="e">
        <f>IF(VLOOKUP(T646,#REF!,29,0)=0,VLOOKUP(T646,#REF!,23,0)&amp;RIGHT(S646,2),VLOOKUP(T646,#REF!,23,0)&amp;VLOOKUP(T646,#REF!,29,0))</f>
        <v>#REF!</v>
      </c>
      <c r="AH646" s="13" t="s">
        <v>61</v>
      </c>
      <c r="AI646" s="13" t="e">
        <f t="shared" si="131"/>
        <v>#REF!</v>
      </c>
    </row>
    <row r="647" ht="15" customHeight="1" spans="1:35">
      <c r="A647" s="21">
        <f t="shared" si="123"/>
        <v>646</v>
      </c>
      <c r="B647" s="22" t="s">
        <v>3025</v>
      </c>
      <c r="C647" s="22" t="s">
        <v>35</v>
      </c>
      <c r="D647" s="22" t="s">
        <v>36</v>
      </c>
      <c r="E647" s="22" t="s">
        <v>3026</v>
      </c>
      <c r="F647" s="22" t="s">
        <v>3025</v>
      </c>
      <c r="G647" s="22" t="s">
        <v>3025</v>
      </c>
      <c r="H647" s="22" t="s">
        <v>3025</v>
      </c>
      <c r="I647" s="22" t="s">
        <v>3025</v>
      </c>
      <c r="J647" s="22" t="s">
        <v>3025</v>
      </c>
      <c r="K647" s="22" t="s">
        <v>2992</v>
      </c>
      <c r="L647" s="22" t="s">
        <v>3027</v>
      </c>
      <c r="M647" s="22" t="s">
        <v>3028</v>
      </c>
      <c r="N647" s="22" t="e">
        <f>INDEX(#REF!,MATCH($K647,#REF!,0))</f>
        <v>#REF!</v>
      </c>
      <c r="O647" s="21"/>
      <c r="P647" s="25" t="str">
        <f t="shared" si="124"/>
        <v>小学科学第5考场</v>
      </c>
      <c r="Q647" s="21"/>
      <c r="R647" s="21">
        <v>143</v>
      </c>
      <c r="S647" s="21"/>
      <c r="T647" s="32" t="str">
        <f t="shared" si="125"/>
        <v>小学科学</v>
      </c>
      <c r="U647" s="32" t="str">
        <f>IFERROR(VLOOKUP(复审!T647,#REF!,2,FALSE),"无此科目")</f>
        <v>无此科目</v>
      </c>
      <c r="V647" s="21" t="str">
        <f t="shared" si="126"/>
        <v>无此科目143</v>
      </c>
      <c r="W647" s="21">
        <f t="shared" si="120"/>
        <v>143</v>
      </c>
      <c r="X647" s="21">
        <f t="shared" si="121"/>
        <v>1</v>
      </c>
      <c r="Y647" s="21">
        <f t="shared" si="127"/>
        <v>1</v>
      </c>
      <c r="Z64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47" s="13" t="str">
        <f t="shared" si="122"/>
        <v/>
      </c>
      <c r="AB647" s="13" t="str">
        <f t="shared" si="128"/>
        <v>Y</v>
      </c>
      <c r="AC647" s="13" t="str">
        <f t="shared" si="129"/>
        <v/>
      </c>
      <c r="AD647" s="13">
        <f t="shared" si="130"/>
        <v>1</v>
      </c>
      <c r="AE647" s="13" t="e">
        <f>IF(AND(VLOOKUP($T647,#REF!,2,0)=0,S647=""),"“错误请确认”",IF(VLOOKUP($T647,#REF!,2,0)=0,S647,VLOOKUP($T647,#REF!,2,0)))</f>
        <v>#REF!</v>
      </c>
      <c r="AF647" s="13" t="s">
        <v>3029</v>
      </c>
      <c r="AG647" s="13" t="e">
        <f>IF(VLOOKUP(T647,#REF!,29,0)=0,VLOOKUP(T647,#REF!,23,0)&amp;RIGHT(S647,2),VLOOKUP(T647,#REF!,23,0)&amp;VLOOKUP(T647,#REF!,29,0))</f>
        <v>#REF!</v>
      </c>
      <c r="AH647" s="13" t="s">
        <v>61</v>
      </c>
      <c r="AI647" s="13" t="e">
        <f t="shared" si="131"/>
        <v>#REF!</v>
      </c>
    </row>
    <row r="648" ht="15" customHeight="1" spans="1:35">
      <c r="A648" s="21">
        <f t="shared" si="123"/>
        <v>647</v>
      </c>
      <c r="B648" s="22" t="s">
        <v>2581</v>
      </c>
      <c r="C648" s="22" t="s">
        <v>45</v>
      </c>
      <c r="D648" s="22" t="s">
        <v>36</v>
      </c>
      <c r="E648" s="22" t="s">
        <v>3030</v>
      </c>
      <c r="F648" s="22" t="s">
        <v>2581</v>
      </c>
      <c r="G648" s="22" t="s">
        <v>2581</v>
      </c>
      <c r="H648" s="22" t="s">
        <v>2581</v>
      </c>
      <c r="I648" s="22" t="s">
        <v>2581</v>
      </c>
      <c r="J648" s="22" t="s">
        <v>2581</v>
      </c>
      <c r="K648" s="22" t="s">
        <v>2992</v>
      </c>
      <c r="L648" s="22" t="s">
        <v>3031</v>
      </c>
      <c r="M648" s="22" t="s">
        <v>3032</v>
      </c>
      <c r="N648" s="22" t="e">
        <f>INDEX(#REF!,MATCH($K648,#REF!,0))</f>
        <v>#REF!</v>
      </c>
      <c r="O648" s="21"/>
      <c r="P648" s="25" t="str">
        <f t="shared" si="124"/>
        <v/>
      </c>
      <c r="Q648" s="21"/>
      <c r="R648" s="21"/>
      <c r="S648" s="21"/>
      <c r="T648" s="32" t="str">
        <f t="shared" si="125"/>
        <v>小学科学</v>
      </c>
      <c r="U648" s="32" t="str">
        <f>IFERROR(VLOOKUP(复审!T648,#REF!,2,FALSE),"无此科目")</f>
        <v>无此科目</v>
      </c>
      <c r="V648" s="21" t="str">
        <f t="shared" si="126"/>
        <v/>
      </c>
      <c r="W648" s="21">
        <f t="shared" si="120"/>
        <v>0</v>
      </c>
      <c r="X648" s="21">
        <f t="shared" si="121"/>
        <v>1</v>
      </c>
      <c r="Y648" s="21" t="str">
        <f t="shared" si="127"/>
        <v/>
      </c>
      <c r="Z64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48" s="13" t="str">
        <f t="shared" si="122"/>
        <v/>
      </c>
      <c r="AB648" s="13" t="str">
        <f t="shared" si="128"/>
        <v>N</v>
      </c>
      <c r="AC648" s="13">
        <f t="shared" si="129"/>
        <v>363</v>
      </c>
      <c r="AD648" s="13" t="str">
        <f t="shared" si="130"/>
        <v/>
      </c>
      <c r="AE648" s="13" t="e">
        <f>IF(AND(VLOOKUP($T648,#REF!,2,0)=0,S648=""),"“错误请确认”",IF(VLOOKUP($T648,#REF!,2,0)=0,S648,VLOOKUP($T648,#REF!,2,0)))</f>
        <v>#REF!</v>
      </c>
      <c r="AF648" s="13" t="s">
        <v>3033</v>
      </c>
      <c r="AG648" s="13" t="e">
        <f>IF(VLOOKUP(T648,#REF!,29,0)=0,VLOOKUP(T648,#REF!,23,0)&amp;RIGHT(S648,2),VLOOKUP(T648,#REF!,23,0)&amp;VLOOKUP(T648,#REF!,29,0))</f>
        <v>#REF!</v>
      </c>
      <c r="AH648" s="13" t="s">
        <v>50</v>
      </c>
      <c r="AI648" s="13" t="e">
        <f t="shared" si="131"/>
        <v>#REF!</v>
      </c>
    </row>
    <row r="649" ht="15" customHeight="1" spans="1:35">
      <c r="A649" s="21">
        <f t="shared" si="123"/>
        <v>648</v>
      </c>
      <c r="B649" s="22" t="s">
        <v>3034</v>
      </c>
      <c r="C649" s="22" t="s">
        <v>45</v>
      </c>
      <c r="D649" s="22" t="s">
        <v>36</v>
      </c>
      <c r="E649" s="22" t="s">
        <v>3035</v>
      </c>
      <c r="F649" s="22" t="s">
        <v>3034</v>
      </c>
      <c r="G649" s="22" t="s">
        <v>3034</v>
      </c>
      <c r="H649" s="22" t="s">
        <v>3034</v>
      </c>
      <c r="I649" s="22" t="s">
        <v>3034</v>
      </c>
      <c r="J649" s="22" t="s">
        <v>3034</v>
      </c>
      <c r="K649" s="22" t="s">
        <v>2992</v>
      </c>
      <c r="L649" s="22" t="s">
        <v>3036</v>
      </c>
      <c r="M649" s="22" t="s">
        <v>3037</v>
      </c>
      <c r="N649" s="22" t="e">
        <f>INDEX(#REF!,MATCH($K649,#REF!,0))</f>
        <v>#REF!</v>
      </c>
      <c r="O649" s="21"/>
      <c r="P649" s="25" t="str">
        <f t="shared" si="124"/>
        <v>小学科学第9考场</v>
      </c>
      <c r="Q649" s="21"/>
      <c r="R649" s="21">
        <v>243</v>
      </c>
      <c r="S649" s="21"/>
      <c r="T649" s="32" t="str">
        <f t="shared" si="125"/>
        <v>小学科学</v>
      </c>
      <c r="U649" s="32" t="str">
        <f>IFERROR(VLOOKUP(复审!T649,#REF!,2,FALSE),"无此科目")</f>
        <v>无此科目</v>
      </c>
      <c r="V649" s="21" t="str">
        <f t="shared" si="126"/>
        <v>无此科目243</v>
      </c>
      <c r="W649" s="21">
        <f t="shared" si="120"/>
        <v>243</v>
      </c>
      <c r="X649" s="21">
        <f t="shared" si="121"/>
        <v>1</v>
      </c>
      <c r="Y649" s="21">
        <f t="shared" si="127"/>
        <v>1</v>
      </c>
      <c r="Z64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49" s="13" t="str">
        <f t="shared" si="122"/>
        <v/>
      </c>
      <c r="AB649" s="13" t="str">
        <f t="shared" si="128"/>
        <v>Y</v>
      </c>
      <c r="AC649" s="13" t="str">
        <f t="shared" si="129"/>
        <v/>
      </c>
      <c r="AD649" s="13">
        <f t="shared" si="130"/>
        <v>1</v>
      </c>
      <c r="AE649" s="13" t="e">
        <f>IF(AND(VLOOKUP($T649,#REF!,2,0)=0,S649=""),"“错误请确认”",IF(VLOOKUP($T649,#REF!,2,0)=0,S649,VLOOKUP($T649,#REF!,2,0)))</f>
        <v>#REF!</v>
      </c>
      <c r="AF649" s="13" t="s">
        <v>3038</v>
      </c>
      <c r="AG649" s="13" t="e">
        <f>IF(VLOOKUP(T649,#REF!,29,0)=0,VLOOKUP(T649,#REF!,23,0)&amp;RIGHT(S649,2),VLOOKUP(T649,#REF!,23,0)&amp;VLOOKUP(T649,#REF!,29,0))</f>
        <v>#REF!</v>
      </c>
      <c r="AH649" s="13" t="s">
        <v>3039</v>
      </c>
      <c r="AI649" s="13" t="e">
        <f t="shared" si="131"/>
        <v>#REF!</v>
      </c>
    </row>
    <row r="650" ht="15" customHeight="1" spans="1:35">
      <c r="A650" s="21">
        <f t="shared" si="123"/>
        <v>649</v>
      </c>
      <c r="B650" s="22" t="s">
        <v>3040</v>
      </c>
      <c r="C650" s="22" t="s">
        <v>45</v>
      </c>
      <c r="D650" s="22" t="s">
        <v>36</v>
      </c>
      <c r="E650" s="22" t="s">
        <v>3041</v>
      </c>
      <c r="F650" s="22" t="s">
        <v>3040</v>
      </c>
      <c r="G650" s="22" t="s">
        <v>3040</v>
      </c>
      <c r="H650" s="22" t="s">
        <v>3040</v>
      </c>
      <c r="I650" s="22" t="s">
        <v>3040</v>
      </c>
      <c r="J650" s="22" t="s">
        <v>3040</v>
      </c>
      <c r="K650" s="22" t="s">
        <v>2992</v>
      </c>
      <c r="L650" s="22" t="s">
        <v>3042</v>
      </c>
      <c r="M650" s="22" t="s">
        <v>3043</v>
      </c>
      <c r="N650" s="22" t="e">
        <f>INDEX(#REF!,MATCH($K650,#REF!,0))</f>
        <v>#REF!</v>
      </c>
      <c r="O650" s="21"/>
      <c r="P650" s="25" t="str">
        <f t="shared" si="124"/>
        <v/>
      </c>
      <c r="Q650" s="21"/>
      <c r="R650" s="21"/>
      <c r="S650" s="21"/>
      <c r="T650" s="32" t="str">
        <f t="shared" si="125"/>
        <v>小学科学</v>
      </c>
      <c r="U650" s="32" t="str">
        <f>IFERROR(VLOOKUP(复审!T650,#REF!,2,FALSE),"无此科目")</f>
        <v>无此科目</v>
      </c>
      <c r="V650" s="21" t="str">
        <f t="shared" si="126"/>
        <v/>
      </c>
      <c r="W650" s="21">
        <f t="shared" si="120"/>
        <v>0</v>
      </c>
      <c r="X650" s="21">
        <f t="shared" si="121"/>
        <v>1</v>
      </c>
      <c r="Y650" s="21" t="str">
        <f t="shared" si="127"/>
        <v/>
      </c>
      <c r="Z65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50" s="13" t="str">
        <f t="shared" si="122"/>
        <v/>
      </c>
      <c r="AB650" s="13" t="str">
        <f t="shared" si="128"/>
        <v>N</v>
      </c>
      <c r="AC650" s="13">
        <f t="shared" si="129"/>
        <v>364</v>
      </c>
      <c r="AD650" s="13" t="str">
        <f t="shared" si="130"/>
        <v/>
      </c>
      <c r="AE650" s="13" t="e">
        <f>IF(AND(VLOOKUP($T650,#REF!,2,0)=0,S650=""),"“错误请确认”",IF(VLOOKUP($T650,#REF!,2,0)=0,S650,VLOOKUP($T650,#REF!,2,0)))</f>
        <v>#REF!</v>
      </c>
      <c r="AF650" s="13" t="s">
        <v>3044</v>
      </c>
      <c r="AG650" s="13" t="e">
        <f>IF(VLOOKUP(T650,#REF!,29,0)=0,VLOOKUP(T650,#REF!,23,0)&amp;RIGHT(S650,2),VLOOKUP(T650,#REF!,23,0)&amp;VLOOKUP(T650,#REF!,29,0))</f>
        <v>#REF!</v>
      </c>
      <c r="AH650" s="13" t="s">
        <v>50</v>
      </c>
      <c r="AI650" s="13" t="e">
        <f t="shared" si="131"/>
        <v>#REF!</v>
      </c>
    </row>
    <row r="651" ht="15" customHeight="1" spans="1:35">
      <c r="A651" s="21">
        <f t="shared" si="123"/>
        <v>650</v>
      </c>
      <c r="B651" s="22" t="s">
        <v>3045</v>
      </c>
      <c r="C651" s="22" t="s">
        <v>35</v>
      </c>
      <c r="D651" s="22" t="s">
        <v>36</v>
      </c>
      <c r="E651" s="22" t="s">
        <v>3046</v>
      </c>
      <c r="F651" s="22" t="s">
        <v>3045</v>
      </c>
      <c r="G651" s="22" t="s">
        <v>3045</v>
      </c>
      <c r="H651" s="22" t="s">
        <v>3045</v>
      </c>
      <c r="I651" s="22" t="s">
        <v>3045</v>
      </c>
      <c r="J651" s="22" t="s">
        <v>3045</v>
      </c>
      <c r="K651" s="22" t="s">
        <v>2992</v>
      </c>
      <c r="L651" s="22" t="s">
        <v>3047</v>
      </c>
      <c r="M651" s="22" t="s">
        <v>3047</v>
      </c>
      <c r="N651" s="22" t="e">
        <f>INDEX(#REF!,MATCH($K651,#REF!,0))</f>
        <v>#REF!</v>
      </c>
      <c r="O651" s="21"/>
      <c r="P651" s="25" t="str">
        <f t="shared" si="124"/>
        <v>小学科学第6考场</v>
      </c>
      <c r="Q651" s="21"/>
      <c r="R651" s="21">
        <v>167</v>
      </c>
      <c r="S651" s="21"/>
      <c r="T651" s="32" t="str">
        <f t="shared" si="125"/>
        <v>小学科学</v>
      </c>
      <c r="U651" s="32" t="str">
        <f>IFERROR(VLOOKUP(复审!T651,#REF!,2,FALSE),"无此科目")</f>
        <v>无此科目</v>
      </c>
      <c r="V651" s="21" t="str">
        <f t="shared" si="126"/>
        <v>无此科目167</v>
      </c>
      <c r="W651" s="21">
        <f t="shared" si="120"/>
        <v>167</v>
      </c>
      <c r="X651" s="21">
        <f t="shared" si="121"/>
        <v>1</v>
      </c>
      <c r="Y651" s="21">
        <f t="shared" si="127"/>
        <v>1</v>
      </c>
      <c r="Z65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51" s="13" t="str">
        <f t="shared" si="122"/>
        <v/>
      </c>
      <c r="AB651" s="13" t="str">
        <f t="shared" si="128"/>
        <v>Y</v>
      </c>
      <c r="AC651" s="13" t="str">
        <f t="shared" si="129"/>
        <v/>
      </c>
      <c r="AD651" s="13">
        <f t="shared" si="130"/>
        <v>1</v>
      </c>
      <c r="AE651" s="13" t="e">
        <f>IF(AND(VLOOKUP($T651,#REF!,2,0)=0,S651=""),"“错误请确认”",IF(VLOOKUP($T651,#REF!,2,0)=0,S651,VLOOKUP($T651,#REF!,2,0)))</f>
        <v>#REF!</v>
      </c>
      <c r="AF651" s="13" t="s">
        <v>3048</v>
      </c>
      <c r="AG651" s="13" t="e">
        <f>IF(VLOOKUP(T651,#REF!,29,0)=0,VLOOKUP(T651,#REF!,23,0)&amp;RIGHT(S651,2),VLOOKUP(T651,#REF!,23,0)&amp;VLOOKUP(T651,#REF!,29,0))</f>
        <v>#REF!</v>
      </c>
      <c r="AH651" s="13" t="s">
        <v>3039</v>
      </c>
      <c r="AI651" s="13" t="e">
        <f t="shared" si="131"/>
        <v>#REF!</v>
      </c>
    </row>
    <row r="652" ht="15" customHeight="1" spans="1:35">
      <c r="A652" s="21">
        <f t="shared" si="123"/>
        <v>651</v>
      </c>
      <c r="B652" s="22" t="s">
        <v>3049</v>
      </c>
      <c r="C652" s="22" t="s">
        <v>35</v>
      </c>
      <c r="D652" s="22" t="s">
        <v>36</v>
      </c>
      <c r="E652" s="22" t="s">
        <v>3050</v>
      </c>
      <c r="F652" s="22" t="s">
        <v>3049</v>
      </c>
      <c r="G652" s="22" t="s">
        <v>3049</v>
      </c>
      <c r="H652" s="22" t="s">
        <v>3049</v>
      </c>
      <c r="I652" s="22" t="s">
        <v>3049</v>
      </c>
      <c r="J652" s="22" t="s">
        <v>3049</v>
      </c>
      <c r="K652" s="22" t="s">
        <v>2992</v>
      </c>
      <c r="L652" s="22" t="s">
        <v>3051</v>
      </c>
      <c r="M652" s="22" t="s">
        <v>3052</v>
      </c>
      <c r="N652" s="22" t="e">
        <f>INDEX(#REF!,MATCH($K652,#REF!,0))</f>
        <v>#REF!</v>
      </c>
      <c r="O652" s="21"/>
      <c r="P652" s="25" t="str">
        <f t="shared" si="124"/>
        <v/>
      </c>
      <c r="Q652" s="21"/>
      <c r="R652" s="21"/>
      <c r="S652" s="21"/>
      <c r="T652" s="32" t="str">
        <f t="shared" si="125"/>
        <v>小学科学</v>
      </c>
      <c r="U652" s="32" t="str">
        <f>IFERROR(VLOOKUP(复审!T652,#REF!,2,FALSE),"无此科目")</f>
        <v>无此科目</v>
      </c>
      <c r="V652" s="21" t="str">
        <f t="shared" si="126"/>
        <v/>
      </c>
      <c r="W652" s="21">
        <f t="shared" si="120"/>
        <v>0</v>
      </c>
      <c r="X652" s="21">
        <f t="shared" si="121"/>
        <v>1</v>
      </c>
      <c r="Y652" s="21" t="str">
        <f t="shared" si="127"/>
        <v/>
      </c>
      <c r="Z65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52" s="13" t="str">
        <f t="shared" si="122"/>
        <v/>
      </c>
      <c r="AB652" s="13" t="str">
        <f t="shared" si="128"/>
        <v>N</v>
      </c>
      <c r="AC652" s="13">
        <f t="shared" si="129"/>
        <v>365</v>
      </c>
      <c r="AD652" s="13" t="str">
        <f t="shared" si="130"/>
        <v/>
      </c>
      <c r="AE652" s="13" t="e">
        <f>IF(AND(VLOOKUP($T652,#REF!,2,0)=0,S652=""),"“错误请确认”",IF(VLOOKUP($T652,#REF!,2,0)=0,S652,VLOOKUP($T652,#REF!,2,0)))</f>
        <v>#REF!</v>
      </c>
      <c r="AF652" s="13" t="s">
        <v>3053</v>
      </c>
      <c r="AG652" s="13" t="e">
        <f>IF(VLOOKUP(T652,#REF!,29,0)=0,VLOOKUP(T652,#REF!,23,0)&amp;RIGHT(S652,2),VLOOKUP(T652,#REF!,23,0)&amp;VLOOKUP(T652,#REF!,29,0))</f>
        <v>#REF!</v>
      </c>
      <c r="AH652" s="13" t="s">
        <v>50</v>
      </c>
      <c r="AI652" s="13" t="e">
        <f t="shared" si="131"/>
        <v>#REF!</v>
      </c>
    </row>
    <row r="653" ht="15" customHeight="1" spans="1:35">
      <c r="A653" s="21">
        <f t="shared" si="123"/>
        <v>652</v>
      </c>
      <c r="B653" s="22" t="s">
        <v>3054</v>
      </c>
      <c r="C653" s="22" t="s">
        <v>35</v>
      </c>
      <c r="D653" s="22" t="s">
        <v>36</v>
      </c>
      <c r="E653" s="22" t="s">
        <v>3055</v>
      </c>
      <c r="F653" s="22" t="s">
        <v>3054</v>
      </c>
      <c r="G653" s="22" t="s">
        <v>3054</v>
      </c>
      <c r="H653" s="22" t="s">
        <v>3054</v>
      </c>
      <c r="I653" s="22" t="s">
        <v>3054</v>
      </c>
      <c r="J653" s="22" t="s">
        <v>3054</v>
      </c>
      <c r="K653" s="22" t="s">
        <v>2992</v>
      </c>
      <c r="L653" s="22" t="s">
        <v>3056</v>
      </c>
      <c r="M653" s="22" t="s">
        <v>91</v>
      </c>
      <c r="N653" s="22" t="e">
        <f>INDEX(#REF!,MATCH($K653,#REF!,0))</f>
        <v>#REF!</v>
      </c>
      <c r="O653" s="21"/>
      <c r="P653" s="25" t="str">
        <f t="shared" si="124"/>
        <v/>
      </c>
      <c r="Q653" s="21"/>
      <c r="R653" s="21"/>
      <c r="S653" s="21"/>
      <c r="T653" s="32" t="str">
        <f t="shared" si="125"/>
        <v>小学科学</v>
      </c>
      <c r="U653" s="32" t="str">
        <f>IFERROR(VLOOKUP(复审!T653,#REF!,2,FALSE),"无此科目")</f>
        <v>无此科目</v>
      </c>
      <c r="V653" s="21" t="str">
        <f t="shared" si="126"/>
        <v/>
      </c>
      <c r="W653" s="21">
        <f t="shared" si="120"/>
        <v>0</v>
      </c>
      <c r="X653" s="21">
        <f t="shared" si="121"/>
        <v>1</v>
      </c>
      <c r="Y653" s="21" t="str">
        <f t="shared" si="127"/>
        <v/>
      </c>
      <c r="Z65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53" s="13" t="str">
        <f t="shared" si="122"/>
        <v/>
      </c>
      <c r="AB653" s="13" t="str">
        <f t="shared" si="128"/>
        <v>N</v>
      </c>
      <c r="AC653" s="13">
        <f t="shared" si="129"/>
        <v>366</v>
      </c>
      <c r="AD653" s="13" t="str">
        <f t="shared" si="130"/>
        <v/>
      </c>
      <c r="AE653" s="13" t="e">
        <f>IF(AND(VLOOKUP($T653,#REF!,2,0)=0,S653=""),"“错误请确认”",IF(VLOOKUP($T653,#REF!,2,0)=0,S653,VLOOKUP($T653,#REF!,2,0)))</f>
        <v>#REF!</v>
      </c>
      <c r="AF653" s="13" t="s">
        <v>3057</v>
      </c>
      <c r="AG653" s="13" t="e">
        <f>IF(VLOOKUP(T653,#REF!,29,0)=0,VLOOKUP(T653,#REF!,23,0)&amp;RIGHT(S653,2),VLOOKUP(T653,#REF!,23,0)&amp;VLOOKUP(T653,#REF!,29,0))</f>
        <v>#REF!</v>
      </c>
      <c r="AH653" s="13" t="s">
        <v>50</v>
      </c>
      <c r="AI653" s="13" t="e">
        <f t="shared" si="131"/>
        <v>#REF!</v>
      </c>
    </row>
    <row r="654" ht="15" customHeight="1" spans="1:35">
      <c r="A654" s="21">
        <f t="shared" si="123"/>
        <v>653</v>
      </c>
      <c r="B654" s="22" t="s">
        <v>3058</v>
      </c>
      <c r="C654" s="22" t="s">
        <v>35</v>
      </c>
      <c r="D654" s="22" t="s">
        <v>36</v>
      </c>
      <c r="E654" s="22" t="s">
        <v>3059</v>
      </c>
      <c r="F654" s="22" t="s">
        <v>3058</v>
      </c>
      <c r="G654" s="22" t="s">
        <v>3058</v>
      </c>
      <c r="H654" s="22" t="s">
        <v>3058</v>
      </c>
      <c r="I654" s="22" t="s">
        <v>3058</v>
      </c>
      <c r="J654" s="22" t="s">
        <v>3058</v>
      </c>
      <c r="K654" s="22" t="s">
        <v>2992</v>
      </c>
      <c r="L654" s="22" t="s">
        <v>3060</v>
      </c>
      <c r="M654" s="22" t="s">
        <v>3060</v>
      </c>
      <c r="N654" s="22" t="e">
        <f>INDEX(#REF!,MATCH($K654,#REF!,0))</f>
        <v>#REF!</v>
      </c>
      <c r="O654" s="21"/>
      <c r="P654" s="25" t="str">
        <f t="shared" si="124"/>
        <v>小学科学第8考场</v>
      </c>
      <c r="Q654" s="21"/>
      <c r="R654" s="21">
        <v>215</v>
      </c>
      <c r="S654" s="21"/>
      <c r="T654" s="32" t="str">
        <f t="shared" si="125"/>
        <v>小学科学</v>
      </c>
      <c r="U654" s="32" t="str">
        <f>IFERROR(VLOOKUP(复审!T654,#REF!,2,FALSE),"无此科目")</f>
        <v>无此科目</v>
      </c>
      <c r="V654" s="21" t="str">
        <f t="shared" si="126"/>
        <v>无此科目215</v>
      </c>
      <c r="W654" s="21">
        <f t="shared" si="120"/>
        <v>215</v>
      </c>
      <c r="X654" s="21">
        <f t="shared" si="121"/>
        <v>1</v>
      </c>
      <c r="Y654" s="21">
        <f t="shared" si="127"/>
        <v>1</v>
      </c>
      <c r="Z65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54" s="13" t="str">
        <f t="shared" si="122"/>
        <v/>
      </c>
      <c r="AB654" s="13" t="str">
        <f t="shared" si="128"/>
        <v>Y</v>
      </c>
      <c r="AC654" s="13" t="str">
        <f t="shared" si="129"/>
        <v/>
      </c>
      <c r="AD654" s="13">
        <f t="shared" si="130"/>
        <v>1</v>
      </c>
      <c r="AE654" s="13" t="e">
        <f>IF(AND(VLOOKUP($T654,#REF!,2,0)=0,S654=""),"“错误请确认”",IF(VLOOKUP($T654,#REF!,2,0)=0,S654,VLOOKUP($T654,#REF!,2,0)))</f>
        <v>#REF!</v>
      </c>
      <c r="AF654" s="13" t="s">
        <v>3061</v>
      </c>
      <c r="AG654" s="13" t="e">
        <f>IF(VLOOKUP(T654,#REF!,29,0)=0,VLOOKUP(T654,#REF!,23,0)&amp;RIGHT(S654,2),VLOOKUP(T654,#REF!,23,0)&amp;VLOOKUP(T654,#REF!,29,0))</f>
        <v>#REF!</v>
      </c>
      <c r="AH654" s="13" t="s">
        <v>128</v>
      </c>
      <c r="AI654" s="13" t="e">
        <f t="shared" si="131"/>
        <v>#REF!</v>
      </c>
    </row>
    <row r="655" ht="15" customHeight="1" spans="1:35">
      <c r="A655" s="21">
        <f t="shared" si="123"/>
        <v>654</v>
      </c>
      <c r="B655" s="22" t="s">
        <v>3062</v>
      </c>
      <c r="C655" s="22" t="s">
        <v>45</v>
      </c>
      <c r="D655" s="22" t="s">
        <v>36</v>
      </c>
      <c r="E655" s="22" t="s">
        <v>3063</v>
      </c>
      <c r="F655" s="22" t="s">
        <v>3062</v>
      </c>
      <c r="G655" s="22" t="s">
        <v>3062</v>
      </c>
      <c r="H655" s="22" t="s">
        <v>3062</v>
      </c>
      <c r="I655" s="22" t="s">
        <v>3062</v>
      </c>
      <c r="J655" s="22" t="s">
        <v>3062</v>
      </c>
      <c r="K655" s="22" t="s">
        <v>2992</v>
      </c>
      <c r="L655" s="22" t="s">
        <v>3064</v>
      </c>
      <c r="M655" s="22" t="s">
        <v>3065</v>
      </c>
      <c r="N655" s="22" t="e">
        <f>INDEX(#REF!,MATCH($K655,#REF!,0))</f>
        <v>#REF!</v>
      </c>
      <c r="O655" s="21"/>
      <c r="P655" s="25" t="str">
        <f t="shared" si="124"/>
        <v/>
      </c>
      <c r="Q655" s="21"/>
      <c r="R655" s="21"/>
      <c r="S655" s="21"/>
      <c r="T655" s="32" t="str">
        <f t="shared" si="125"/>
        <v>小学科学</v>
      </c>
      <c r="U655" s="32" t="str">
        <f>IFERROR(VLOOKUP(复审!T655,#REF!,2,FALSE),"无此科目")</f>
        <v>无此科目</v>
      </c>
      <c r="V655" s="21" t="str">
        <f t="shared" si="126"/>
        <v/>
      </c>
      <c r="W655" s="21">
        <f t="shared" si="120"/>
        <v>0</v>
      </c>
      <c r="X655" s="21">
        <f t="shared" si="121"/>
        <v>1</v>
      </c>
      <c r="Y655" s="21" t="str">
        <f t="shared" si="127"/>
        <v/>
      </c>
      <c r="Z65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55" s="13" t="str">
        <f t="shared" si="122"/>
        <v/>
      </c>
      <c r="AB655" s="13" t="str">
        <f t="shared" si="128"/>
        <v>N</v>
      </c>
      <c r="AC655" s="13">
        <f t="shared" si="129"/>
        <v>367</v>
      </c>
      <c r="AD655" s="13" t="str">
        <f t="shared" si="130"/>
        <v/>
      </c>
      <c r="AE655" s="13" t="e">
        <f>IF(AND(VLOOKUP($T655,#REF!,2,0)=0,S655=""),"“错误请确认”",IF(VLOOKUP($T655,#REF!,2,0)=0,S655,VLOOKUP($T655,#REF!,2,0)))</f>
        <v>#REF!</v>
      </c>
      <c r="AF655" s="13" t="s">
        <v>3066</v>
      </c>
      <c r="AG655" s="13" t="e">
        <f>IF(VLOOKUP(T655,#REF!,29,0)=0,VLOOKUP(T655,#REF!,23,0)&amp;RIGHT(S655,2),VLOOKUP(T655,#REF!,23,0)&amp;VLOOKUP(T655,#REF!,29,0))</f>
        <v>#REF!</v>
      </c>
      <c r="AH655" s="13" t="s">
        <v>50</v>
      </c>
      <c r="AI655" s="13" t="e">
        <f t="shared" si="131"/>
        <v>#REF!</v>
      </c>
    </row>
    <row r="656" ht="15" customHeight="1" spans="1:35">
      <c r="A656" s="21">
        <f t="shared" si="123"/>
        <v>655</v>
      </c>
      <c r="B656" s="22" t="s">
        <v>3067</v>
      </c>
      <c r="C656" s="22" t="s">
        <v>45</v>
      </c>
      <c r="D656" s="22" t="s">
        <v>36</v>
      </c>
      <c r="E656" s="22" t="s">
        <v>3068</v>
      </c>
      <c r="F656" s="22" t="s">
        <v>3067</v>
      </c>
      <c r="G656" s="22" t="s">
        <v>3067</v>
      </c>
      <c r="H656" s="22" t="s">
        <v>3067</v>
      </c>
      <c r="I656" s="22" t="s">
        <v>3067</v>
      </c>
      <c r="J656" s="22" t="s">
        <v>3067</v>
      </c>
      <c r="K656" s="22" t="s">
        <v>2992</v>
      </c>
      <c r="L656" s="22" t="s">
        <v>3069</v>
      </c>
      <c r="M656" s="22" t="s">
        <v>3070</v>
      </c>
      <c r="N656" s="22" t="e">
        <f>INDEX(#REF!,MATCH($K656,#REF!,0))</f>
        <v>#REF!</v>
      </c>
      <c r="O656" s="21"/>
      <c r="P656" s="25" t="str">
        <f t="shared" si="124"/>
        <v>小学科学第7考场</v>
      </c>
      <c r="Q656" s="21"/>
      <c r="R656" s="21">
        <v>200</v>
      </c>
      <c r="S656" s="21"/>
      <c r="T656" s="32" t="str">
        <f t="shared" si="125"/>
        <v>小学科学</v>
      </c>
      <c r="U656" s="32" t="str">
        <f>IFERROR(VLOOKUP(复审!T656,#REF!,2,FALSE),"无此科目")</f>
        <v>无此科目</v>
      </c>
      <c r="V656" s="21" t="str">
        <f t="shared" si="126"/>
        <v>无此科目200</v>
      </c>
      <c r="W656" s="21">
        <f t="shared" si="120"/>
        <v>200</v>
      </c>
      <c r="X656" s="21">
        <f t="shared" si="121"/>
        <v>1</v>
      </c>
      <c r="Y656" s="21">
        <f t="shared" si="127"/>
        <v>1</v>
      </c>
      <c r="Z65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56" s="13" t="str">
        <f t="shared" si="122"/>
        <v/>
      </c>
      <c r="AB656" s="13" t="str">
        <f t="shared" si="128"/>
        <v>Y</v>
      </c>
      <c r="AC656" s="13" t="str">
        <f t="shared" si="129"/>
        <v/>
      </c>
      <c r="AD656" s="13">
        <f t="shared" si="130"/>
        <v>1</v>
      </c>
      <c r="AE656" s="13" t="e">
        <f>IF(AND(VLOOKUP($T656,#REF!,2,0)=0,S656=""),"“错误请确认”",IF(VLOOKUP($T656,#REF!,2,0)=0,S656,VLOOKUP($T656,#REF!,2,0)))</f>
        <v>#REF!</v>
      </c>
      <c r="AF656" s="13" t="s">
        <v>3071</v>
      </c>
      <c r="AG656" s="13" t="e">
        <f>IF(VLOOKUP(T656,#REF!,29,0)=0,VLOOKUP(T656,#REF!,23,0)&amp;RIGHT(S656,2),VLOOKUP(T656,#REF!,23,0)&amp;VLOOKUP(T656,#REF!,29,0))</f>
        <v>#REF!</v>
      </c>
      <c r="AH656" s="13" t="s">
        <v>124</v>
      </c>
      <c r="AI656" s="13" t="e">
        <f t="shared" si="131"/>
        <v>#REF!</v>
      </c>
    </row>
    <row r="657" ht="15" customHeight="1" spans="1:35">
      <c r="A657" s="21">
        <f t="shared" si="123"/>
        <v>656</v>
      </c>
      <c r="B657" s="22" t="s">
        <v>3072</v>
      </c>
      <c r="C657" s="22" t="s">
        <v>35</v>
      </c>
      <c r="D657" s="22" t="s">
        <v>36</v>
      </c>
      <c r="E657" s="22" t="s">
        <v>3073</v>
      </c>
      <c r="F657" s="22" t="s">
        <v>3072</v>
      </c>
      <c r="G657" s="22" t="s">
        <v>3072</v>
      </c>
      <c r="H657" s="22" t="s">
        <v>3072</v>
      </c>
      <c r="I657" s="22" t="s">
        <v>3072</v>
      </c>
      <c r="J657" s="22" t="s">
        <v>3072</v>
      </c>
      <c r="K657" s="22" t="s">
        <v>2992</v>
      </c>
      <c r="L657" s="22" t="s">
        <v>3074</v>
      </c>
      <c r="M657" s="22" t="s">
        <v>3075</v>
      </c>
      <c r="N657" s="22" t="e">
        <f>INDEX(#REF!,MATCH($K657,#REF!,0))</f>
        <v>#REF!</v>
      </c>
      <c r="O657" s="21"/>
      <c r="P657" s="25" t="str">
        <f t="shared" si="124"/>
        <v>小学科学第2考场</v>
      </c>
      <c r="Q657" s="21"/>
      <c r="R657" s="21">
        <v>47</v>
      </c>
      <c r="S657" s="21"/>
      <c r="T657" s="32" t="str">
        <f t="shared" si="125"/>
        <v>小学科学</v>
      </c>
      <c r="U657" s="32" t="str">
        <f>IFERROR(VLOOKUP(复审!T657,#REF!,2,FALSE),"无此科目")</f>
        <v>无此科目</v>
      </c>
      <c r="V657" s="21" t="str">
        <f t="shared" si="126"/>
        <v>无此科目047</v>
      </c>
      <c r="W657" s="21">
        <f t="shared" si="120"/>
        <v>47</v>
      </c>
      <c r="X657" s="21">
        <f t="shared" si="121"/>
        <v>1</v>
      </c>
      <c r="Y657" s="21">
        <f t="shared" si="127"/>
        <v>1</v>
      </c>
      <c r="Z65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57" s="13" t="str">
        <f t="shared" si="122"/>
        <v/>
      </c>
      <c r="AB657" s="13" t="str">
        <f t="shared" si="128"/>
        <v>Y</v>
      </c>
      <c r="AC657" s="13" t="str">
        <f t="shared" si="129"/>
        <v/>
      </c>
      <c r="AD657" s="13">
        <f t="shared" si="130"/>
        <v>1</v>
      </c>
      <c r="AE657" s="13" t="e">
        <f>IF(AND(VLOOKUP($T657,#REF!,2,0)=0,S657=""),"“错误请确认”",IF(VLOOKUP($T657,#REF!,2,0)=0,S657,VLOOKUP($T657,#REF!,2,0)))</f>
        <v>#REF!</v>
      </c>
      <c r="AF657" s="13" t="s">
        <v>3076</v>
      </c>
      <c r="AG657" s="13" t="e">
        <f>IF(VLOOKUP(T657,#REF!,29,0)=0,VLOOKUP(T657,#REF!,23,0)&amp;RIGHT(S657,2),VLOOKUP(T657,#REF!,23,0)&amp;VLOOKUP(T657,#REF!,29,0))</f>
        <v>#REF!</v>
      </c>
      <c r="AH657" s="13" t="s">
        <v>1647</v>
      </c>
      <c r="AI657" s="13" t="e">
        <f t="shared" si="131"/>
        <v>#REF!</v>
      </c>
    </row>
    <row r="658" ht="15" customHeight="1" spans="1:35">
      <c r="A658" s="21">
        <f t="shared" si="123"/>
        <v>657</v>
      </c>
      <c r="B658" s="22" t="s">
        <v>3077</v>
      </c>
      <c r="C658" s="22" t="s">
        <v>45</v>
      </c>
      <c r="D658" s="22" t="s">
        <v>36</v>
      </c>
      <c r="E658" s="22" t="s">
        <v>3078</v>
      </c>
      <c r="F658" s="22" t="s">
        <v>3077</v>
      </c>
      <c r="G658" s="22" t="s">
        <v>3077</v>
      </c>
      <c r="H658" s="22" t="s">
        <v>3077</v>
      </c>
      <c r="I658" s="22" t="s">
        <v>3077</v>
      </c>
      <c r="J658" s="22" t="s">
        <v>3077</v>
      </c>
      <c r="K658" s="22" t="s">
        <v>2992</v>
      </c>
      <c r="L658" s="22" t="s">
        <v>3079</v>
      </c>
      <c r="M658" s="22" t="s">
        <v>3080</v>
      </c>
      <c r="N658" s="22" t="e">
        <f>INDEX(#REF!,MATCH($K658,#REF!,0))</f>
        <v>#REF!</v>
      </c>
      <c r="O658" s="21"/>
      <c r="P658" s="25" t="str">
        <f t="shared" si="124"/>
        <v/>
      </c>
      <c r="Q658" s="21"/>
      <c r="R658" s="21"/>
      <c r="S658" s="21"/>
      <c r="T658" s="32" t="str">
        <f t="shared" si="125"/>
        <v>小学科学</v>
      </c>
      <c r="U658" s="32" t="str">
        <f>IFERROR(VLOOKUP(复审!T658,#REF!,2,FALSE),"无此科目")</f>
        <v>无此科目</v>
      </c>
      <c r="V658" s="21" t="str">
        <f t="shared" si="126"/>
        <v/>
      </c>
      <c r="W658" s="21">
        <f t="shared" si="120"/>
        <v>0</v>
      </c>
      <c r="X658" s="21">
        <f t="shared" si="121"/>
        <v>1</v>
      </c>
      <c r="Y658" s="21" t="str">
        <f t="shared" si="127"/>
        <v/>
      </c>
      <c r="Z65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58" s="13" t="str">
        <f t="shared" si="122"/>
        <v/>
      </c>
      <c r="AB658" s="13" t="str">
        <f t="shared" si="128"/>
        <v>N</v>
      </c>
      <c r="AC658" s="13">
        <f t="shared" si="129"/>
        <v>368</v>
      </c>
      <c r="AD658" s="13" t="str">
        <f t="shared" si="130"/>
        <v/>
      </c>
      <c r="AE658" s="13" t="e">
        <f>IF(AND(VLOOKUP($T658,#REF!,2,0)=0,S658=""),"“错误请确认”",IF(VLOOKUP($T658,#REF!,2,0)=0,S658,VLOOKUP($T658,#REF!,2,0)))</f>
        <v>#REF!</v>
      </c>
      <c r="AF658" s="13" t="s">
        <v>3081</v>
      </c>
      <c r="AG658" s="13" t="e">
        <f>IF(VLOOKUP(T658,#REF!,29,0)=0,VLOOKUP(T658,#REF!,23,0)&amp;RIGHT(S658,2),VLOOKUP(T658,#REF!,23,0)&amp;VLOOKUP(T658,#REF!,29,0))</f>
        <v>#REF!</v>
      </c>
      <c r="AH658" s="13" t="s">
        <v>50</v>
      </c>
      <c r="AI658" s="13" t="e">
        <f t="shared" si="131"/>
        <v>#REF!</v>
      </c>
    </row>
    <row r="659" ht="15" customHeight="1" spans="1:35">
      <c r="A659" s="21">
        <f t="shared" si="123"/>
        <v>658</v>
      </c>
      <c r="B659" s="22" t="s">
        <v>3082</v>
      </c>
      <c r="C659" s="22" t="s">
        <v>45</v>
      </c>
      <c r="D659" s="22" t="s">
        <v>36</v>
      </c>
      <c r="E659" s="22" t="s">
        <v>3083</v>
      </c>
      <c r="F659" s="22" t="s">
        <v>3082</v>
      </c>
      <c r="G659" s="22" t="s">
        <v>3082</v>
      </c>
      <c r="H659" s="22" t="s">
        <v>3082</v>
      </c>
      <c r="I659" s="22" t="s">
        <v>3082</v>
      </c>
      <c r="J659" s="22" t="s">
        <v>3082</v>
      </c>
      <c r="K659" s="22" t="s">
        <v>2992</v>
      </c>
      <c r="L659" s="22" t="s">
        <v>3084</v>
      </c>
      <c r="M659" s="22" t="s">
        <v>3084</v>
      </c>
      <c r="N659" s="22" t="e">
        <f>INDEX(#REF!,MATCH($K659,#REF!,0))</f>
        <v>#REF!</v>
      </c>
      <c r="O659" s="21"/>
      <c r="P659" s="25" t="str">
        <f t="shared" si="124"/>
        <v/>
      </c>
      <c r="Q659" s="21"/>
      <c r="R659" s="21"/>
      <c r="S659" s="21"/>
      <c r="T659" s="32" t="str">
        <f t="shared" si="125"/>
        <v>小学科学</v>
      </c>
      <c r="U659" s="32" t="str">
        <f>IFERROR(VLOOKUP(复审!T659,#REF!,2,FALSE),"无此科目")</f>
        <v>无此科目</v>
      </c>
      <c r="V659" s="21" t="str">
        <f t="shared" si="126"/>
        <v/>
      </c>
      <c r="W659" s="21">
        <f t="shared" si="120"/>
        <v>0</v>
      </c>
      <c r="X659" s="21">
        <f t="shared" si="121"/>
        <v>1</v>
      </c>
      <c r="Y659" s="21" t="str">
        <f t="shared" si="127"/>
        <v/>
      </c>
      <c r="Z65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59" s="13" t="str">
        <f t="shared" si="122"/>
        <v/>
      </c>
      <c r="AB659" s="13" t="str">
        <f t="shared" si="128"/>
        <v>N</v>
      </c>
      <c r="AC659" s="13">
        <f t="shared" si="129"/>
        <v>369</v>
      </c>
      <c r="AD659" s="13" t="str">
        <f t="shared" si="130"/>
        <v/>
      </c>
      <c r="AE659" s="13" t="e">
        <f>IF(AND(VLOOKUP($T659,#REF!,2,0)=0,S659=""),"“错误请确认”",IF(VLOOKUP($T659,#REF!,2,0)=0,S659,VLOOKUP($T659,#REF!,2,0)))</f>
        <v>#REF!</v>
      </c>
      <c r="AF659" s="13" t="s">
        <v>3085</v>
      </c>
      <c r="AG659" s="13" t="e">
        <f>IF(VLOOKUP(T659,#REF!,29,0)=0,VLOOKUP(T659,#REF!,23,0)&amp;RIGHT(S659,2),VLOOKUP(T659,#REF!,23,0)&amp;VLOOKUP(T659,#REF!,29,0))</f>
        <v>#REF!</v>
      </c>
      <c r="AH659" s="13" t="s">
        <v>50</v>
      </c>
      <c r="AI659" s="13" t="e">
        <f t="shared" si="131"/>
        <v>#REF!</v>
      </c>
    </row>
    <row r="660" ht="15" customHeight="1" spans="1:35">
      <c r="A660" s="21">
        <f t="shared" si="123"/>
        <v>659</v>
      </c>
      <c r="B660" s="22" t="s">
        <v>3086</v>
      </c>
      <c r="C660" s="22" t="s">
        <v>45</v>
      </c>
      <c r="D660" s="22" t="s">
        <v>36</v>
      </c>
      <c r="E660" s="22" t="s">
        <v>3087</v>
      </c>
      <c r="F660" s="22" t="s">
        <v>3086</v>
      </c>
      <c r="G660" s="22" t="s">
        <v>3086</v>
      </c>
      <c r="H660" s="22" t="s">
        <v>3086</v>
      </c>
      <c r="I660" s="22" t="s">
        <v>3086</v>
      </c>
      <c r="J660" s="22" t="s">
        <v>3086</v>
      </c>
      <c r="K660" s="22" t="s">
        <v>2992</v>
      </c>
      <c r="L660" s="22" t="s">
        <v>3088</v>
      </c>
      <c r="M660" s="22" t="s">
        <v>3088</v>
      </c>
      <c r="N660" s="22" t="e">
        <f>INDEX(#REF!,MATCH($K660,#REF!,0))</f>
        <v>#REF!</v>
      </c>
      <c r="O660" s="21"/>
      <c r="P660" s="25" t="str">
        <f t="shared" si="124"/>
        <v>小学科学第11考场</v>
      </c>
      <c r="Q660" s="21"/>
      <c r="R660" s="21">
        <v>307</v>
      </c>
      <c r="S660" s="21"/>
      <c r="T660" s="32" t="str">
        <f t="shared" si="125"/>
        <v>小学科学</v>
      </c>
      <c r="U660" s="32" t="str">
        <f>IFERROR(VLOOKUP(复审!T660,#REF!,2,FALSE),"无此科目")</f>
        <v>无此科目</v>
      </c>
      <c r="V660" s="21" t="str">
        <f t="shared" si="126"/>
        <v>无此科目307</v>
      </c>
      <c r="W660" s="21">
        <f t="shared" si="120"/>
        <v>307</v>
      </c>
      <c r="X660" s="21">
        <f t="shared" si="121"/>
        <v>1</v>
      </c>
      <c r="Y660" s="21">
        <f t="shared" si="127"/>
        <v>1</v>
      </c>
      <c r="Z66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60" s="13" t="str">
        <f t="shared" si="122"/>
        <v/>
      </c>
      <c r="AB660" s="13" t="str">
        <f t="shared" si="128"/>
        <v>Y</v>
      </c>
      <c r="AC660" s="13" t="str">
        <f t="shared" si="129"/>
        <v/>
      </c>
      <c r="AD660" s="13">
        <f t="shared" si="130"/>
        <v>1</v>
      </c>
      <c r="AE660" s="13" t="e">
        <f>IF(AND(VLOOKUP($T660,#REF!,2,0)=0,S660=""),"“错误请确认”",IF(VLOOKUP($T660,#REF!,2,0)=0,S660,VLOOKUP($T660,#REF!,2,0)))</f>
        <v>#REF!</v>
      </c>
      <c r="AF660" s="13" t="s">
        <v>3089</v>
      </c>
      <c r="AG660" s="13" t="e">
        <f>IF(VLOOKUP(T660,#REF!,29,0)=0,VLOOKUP(T660,#REF!,23,0)&amp;RIGHT(S660,2),VLOOKUP(T660,#REF!,23,0)&amp;VLOOKUP(T660,#REF!,29,0))</f>
        <v>#REF!</v>
      </c>
      <c r="AH660" s="13" t="s">
        <v>2992</v>
      </c>
      <c r="AI660" s="13" t="e">
        <f t="shared" si="131"/>
        <v>#REF!</v>
      </c>
    </row>
    <row r="661" ht="15" customHeight="1" spans="1:35">
      <c r="A661" s="21">
        <f t="shared" si="123"/>
        <v>660</v>
      </c>
      <c r="B661" s="22" t="s">
        <v>3090</v>
      </c>
      <c r="C661" s="22" t="s">
        <v>35</v>
      </c>
      <c r="D661" s="22" t="s">
        <v>36</v>
      </c>
      <c r="E661" s="22" t="s">
        <v>3091</v>
      </c>
      <c r="F661" s="22" t="s">
        <v>3090</v>
      </c>
      <c r="G661" s="22" t="s">
        <v>3090</v>
      </c>
      <c r="H661" s="22" t="s">
        <v>3090</v>
      </c>
      <c r="I661" s="22" t="s">
        <v>3090</v>
      </c>
      <c r="J661" s="22" t="s">
        <v>3090</v>
      </c>
      <c r="K661" s="22" t="s">
        <v>2992</v>
      </c>
      <c r="L661" s="22" t="s">
        <v>3092</v>
      </c>
      <c r="M661" s="22" t="s">
        <v>3093</v>
      </c>
      <c r="N661" s="22" t="e">
        <f>INDEX(#REF!,MATCH($K661,#REF!,0))</f>
        <v>#REF!</v>
      </c>
      <c r="O661" s="21"/>
      <c r="P661" s="25" t="str">
        <f t="shared" si="124"/>
        <v>小学科学第9考场</v>
      </c>
      <c r="Q661" s="21"/>
      <c r="R661" s="21">
        <v>259</v>
      </c>
      <c r="S661" s="21"/>
      <c r="T661" s="32" t="str">
        <f t="shared" si="125"/>
        <v>小学科学</v>
      </c>
      <c r="U661" s="32" t="str">
        <f>IFERROR(VLOOKUP(复审!T661,#REF!,2,FALSE),"无此科目")</f>
        <v>无此科目</v>
      </c>
      <c r="V661" s="21" t="str">
        <f t="shared" si="126"/>
        <v>无此科目259</v>
      </c>
      <c r="W661" s="21">
        <f t="shared" si="120"/>
        <v>259</v>
      </c>
      <c r="X661" s="21">
        <f t="shared" si="121"/>
        <v>1</v>
      </c>
      <c r="Y661" s="21">
        <f t="shared" si="127"/>
        <v>1</v>
      </c>
      <c r="Z66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61" s="13" t="str">
        <f t="shared" si="122"/>
        <v/>
      </c>
      <c r="AB661" s="13" t="str">
        <f t="shared" si="128"/>
        <v>Y</v>
      </c>
      <c r="AC661" s="13" t="str">
        <f t="shared" si="129"/>
        <v/>
      </c>
      <c r="AD661" s="13">
        <f t="shared" si="130"/>
        <v>1</v>
      </c>
      <c r="AE661" s="13" t="e">
        <f>IF(AND(VLOOKUP($T661,#REF!,2,0)=0,S661=""),"“错误请确认”",IF(VLOOKUP($T661,#REF!,2,0)=0,S661,VLOOKUP($T661,#REF!,2,0)))</f>
        <v>#REF!</v>
      </c>
      <c r="AF661" s="13" t="s">
        <v>3094</v>
      </c>
      <c r="AG661" s="13" t="e">
        <f>IF(VLOOKUP(T661,#REF!,29,0)=0,VLOOKUP(T661,#REF!,23,0)&amp;RIGHT(S661,2),VLOOKUP(T661,#REF!,23,0)&amp;VLOOKUP(T661,#REF!,29,0))</f>
        <v>#REF!</v>
      </c>
      <c r="AH661" s="13" t="s">
        <v>61</v>
      </c>
      <c r="AI661" s="13" t="e">
        <f t="shared" si="131"/>
        <v>#REF!</v>
      </c>
    </row>
    <row r="662" ht="15" customHeight="1" spans="1:35">
      <c r="A662" s="21">
        <f t="shared" si="123"/>
        <v>661</v>
      </c>
      <c r="B662" s="22" t="s">
        <v>430</v>
      </c>
      <c r="C662" s="22" t="s">
        <v>45</v>
      </c>
      <c r="D662" s="22" t="s">
        <v>36</v>
      </c>
      <c r="E662" s="22" t="s">
        <v>3095</v>
      </c>
      <c r="F662" s="22" t="s">
        <v>430</v>
      </c>
      <c r="G662" s="22" t="s">
        <v>430</v>
      </c>
      <c r="H662" s="22" t="s">
        <v>430</v>
      </c>
      <c r="I662" s="22" t="s">
        <v>430</v>
      </c>
      <c r="J662" s="22" t="s">
        <v>430</v>
      </c>
      <c r="K662" s="22" t="s">
        <v>2992</v>
      </c>
      <c r="L662" s="22" t="s">
        <v>3096</v>
      </c>
      <c r="M662" s="22" t="s">
        <v>3096</v>
      </c>
      <c r="N662" s="22" t="e">
        <f>INDEX(#REF!,MATCH($K662,#REF!,0))</f>
        <v>#REF!</v>
      </c>
      <c r="O662" s="21"/>
      <c r="P662" s="25" t="str">
        <f t="shared" si="124"/>
        <v/>
      </c>
      <c r="Q662" s="21"/>
      <c r="R662" s="21"/>
      <c r="S662" s="21"/>
      <c r="T662" s="32" t="str">
        <f t="shared" si="125"/>
        <v>小学科学</v>
      </c>
      <c r="U662" s="32" t="str">
        <f>IFERROR(VLOOKUP(复审!T662,#REF!,2,FALSE),"无此科目")</f>
        <v>无此科目</v>
      </c>
      <c r="V662" s="21" t="str">
        <f t="shared" si="126"/>
        <v/>
      </c>
      <c r="W662" s="21">
        <f t="shared" si="120"/>
        <v>0</v>
      </c>
      <c r="X662" s="21">
        <f t="shared" si="121"/>
        <v>1</v>
      </c>
      <c r="Y662" s="21" t="str">
        <f t="shared" si="127"/>
        <v/>
      </c>
      <c r="Z66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62" s="13" t="str">
        <f t="shared" si="122"/>
        <v/>
      </c>
      <c r="AB662" s="13" t="str">
        <f t="shared" si="128"/>
        <v>N</v>
      </c>
      <c r="AC662" s="13">
        <f t="shared" si="129"/>
        <v>370</v>
      </c>
      <c r="AD662" s="13" t="str">
        <f t="shared" si="130"/>
        <v/>
      </c>
      <c r="AE662" s="13" t="e">
        <f>IF(AND(VLOOKUP($T662,#REF!,2,0)=0,S662=""),"“错误请确认”",IF(VLOOKUP($T662,#REF!,2,0)=0,S662,VLOOKUP($T662,#REF!,2,0)))</f>
        <v>#REF!</v>
      </c>
      <c r="AF662" s="13" t="s">
        <v>3097</v>
      </c>
      <c r="AG662" s="13" t="e">
        <f>IF(VLOOKUP(T662,#REF!,29,0)=0,VLOOKUP(T662,#REF!,23,0)&amp;RIGHT(S662,2),VLOOKUP(T662,#REF!,23,0)&amp;VLOOKUP(T662,#REF!,29,0))</f>
        <v>#REF!</v>
      </c>
      <c r="AH662" s="13" t="s">
        <v>50</v>
      </c>
      <c r="AI662" s="13" t="e">
        <f t="shared" si="131"/>
        <v>#REF!</v>
      </c>
    </row>
    <row r="663" ht="15" customHeight="1" spans="1:35">
      <c r="A663" s="21">
        <f t="shared" si="123"/>
        <v>662</v>
      </c>
      <c r="B663" s="22" t="s">
        <v>3098</v>
      </c>
      <c r="C663" s="22" t="s">
        <v>35</v>
      </c>
      <c r="D663" s="22" t="s">
        <v>36</v>
      </c>
      <c r="E663" s="22" t="s">
        <v>3099</v>
      </c>
      <c r="F663" s="22" t="s">
        <v>3098</v>
      </c>
      <c r="G663" s="22" t="s">
        <v>3098</v>
      </c>
      <c r="H663" s="22" t="s">
        <v>3098</v>
      </c>
      <c r="I663" s="22" t="s">
        <v>3098</v>
      </c>
      <c r="J663" s="22" t="s">
        <v>3098</v>
      </c>
      <c r="K663" s="22" t="s">
        <v>2992</v>
      </c>
      <c r="L663" s="22" t="s">
        <v>3100</v>
      </c>
      <c r="M663" s="22" t="s">
        <v>3101</v>
      </c>
      <c r="N663" s="22" t="e">
        <f>INDEX(#REF!,MATCH($K663,#REF!,0))</f>
        <v>#REF!</v>
      </c>
      <c r="O663" s="21"/>
      <c r="P663" s="25" t="str">
        <f t="shared" si="124"/>
        <v>小学科学第11考场</v>
      </c>
      <c r="Q663" s="21"/>
      <c r="R663" s="21">
        <v>311</v>
      </c>
      <c r="S663" s="21"/>
      <c r="T663" s="32" t="str">
        <f t="shared" si="125"/>
        <v>小学科学</v>
      </c>
      <c r="U663" s="32" t="str">
        <f>IFERROR(VLOOKUP(复审!T663,#REF!,2,FALSE),"无此科目")</f>
        <v>无此科目</v>
      </c>
      <c r="V663" s="21" t="str">
        <f t="shared" si="126"/>
        <v>无此科目311</v>
      </c>
      <c r="W663" s="21">
        <f t="shared" si="120"/>
        <v>311</v>
      </c>
      <c r="X663" s="21">
        <f t="shared" si="121"/>
        <v>1</v>
      </c>
      <c r="Y663" s="21">
        <f t="shared" si="127"/>
        <v>1</v>
      </c>
      <c r="Z66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63" s="13" t="str">
        <f t="shared" si="122"/>
        <v/>
      </c>
      <c r="AB663" s="13" t="str">
        <f t="shared" si="128"/>
        <v>Y</v>
      </c>
      <c r="AC663" s="13" t="str">
        <f t="shared" si="129"/>
        <v/>
      </c>
      <c r="AD663" s="13">
        <f t="shared" si="130"/>
        <v>1</v>
      </c>
      <c r="AE663" s="13" t="e">
        <f>IF(AND(VLOOKUP($T663,#REF!,2,0)=0,S663=""),"“错误请确认”",IF(VLOOKUP($T663,#REF!,2,0)=0,S663,VLOOKUP($T663,#REF!,2,0)))</f>
        <v>#REF!</v>
      </c>
      <c r="AF663" s="13" t="s">
        <v>3102</v>
      </c>
      <c r="AG663" s="13" t="e">
        <f>IF(VLOOKUP(T663,#REF!,29,0)=0,VLOOKUP(T663,#REF!,23,0)&amp;RIGHT(S663,2),VLOOKUP(T663,#REF!,23,0)&amp;VLOOKUP(T663,#REF!,29,0))</f>
        <v>#REF!</v>
      </c>
      <c r="AH663" s="13" t="s">
        <v>3103</v>
      </c>
      <c r="AI663" s="13" t="e">
        <f t="shared" si="131"/>
        <v>#REF!</v>
      </c>
    </row>
    <row r="664" ht="15" customHeight="1" spans="1:35">
      <c r="A664" s="21">
        <f t="shared" si="123"/>
        <v>663</v>
      </c>
      <c r="B664" s="22" t="s">
        <v>3104</v>
      </c>
      <c r="C664" s="22" t="s">
        <v>45</v>
      </c>
      <c r="D664" s="22" t="s">
        <v>36</v>
      </c>
      <c r="E664" s="22" t="s">
        <v>3105</v>
      </c>
      <c r="F664" s="22" t="s">
        <v>3104</v>
      </c>
      <c r="G664" s="22" t="s">
        <v>3104</v>
      </c>
      <c r="H664" s="22" t="s">
        <v>3104</v>
      </c>
      <c r="I664" s="22" t="s">
        <v>3104</v>
      </c>
      <c r="J664" s="22" t="s">
        <v>3104</v>
      </c>
      <c r="K664" s="22" t="s">
        <v>2992</v>
      </c>
      <c r="L664" s="22" t="s">
        <v>3106</v>
      </c>
      <c r="M664" s="22" t="s">
        <v>3107</v>
      </c>
      <c r="N664" s="22" t="e">
        <f>INDEX(#REF!,MATCH($K664,#REF!,0))</f>
        <v>#REF!</v>
      </c>
      <c r="O664" s="21"/>
      <c r="P664" s="25" t="str">
        <f t="shared" si="124"/>
        <v/>
      </c>
      <c r="Q664" s="21"/>
      <c r="R664" s="21"/>
      <c r="S664" s="21"/>
      <c r="T664" s="32" t="str">
        <f t="shared" si="125"/>
        <v>小学科学</v>
      </c>
      <c r="U664" s="32" t="str">
        <f>IFERROR(VLOOKUP(复审!T664,#REF!,2,FALSE),"无此科目")</f>
        <v>无此科目</v>
      </c>
      <c r="V664" s="21" t="str">
        <f t="shared" si="126"/>
        <v/>
      </c>
      <c r="W664" s="21">
        <f t="shared" si="120"/>
        <v>0</v>
      </c>
      <c r="X664" s="21">
        <f t="shared" si="121"/>
        <v>1</v>
      </c>
      <c r="Y664" s="21" t="str">
        <f t="shared" si="127"/>
        <v/>
      </c>
      <c r="Z66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64" s="13" t="str">
        <f t="shared" si="122"/>
        <v/>
      </c>
      <c r="AB664" s="13" t="str">
        <f t="shared" si="128"/>
        <v>N</v>
      </c>
      <c r="AC664" s="13">
        <f t="shared" si="129"/>
        <v>371</v>
      </c>
      <c r="AD664" s="13" t="str">
        <f t="shared" si="130"/>
        <v/>
      </c>
      <c r="AE664" s="13" t="e">
        <f>IF(AND(VLOOKUP($T664,#REF!,2,0)=0,S664=""),"“错误请确认”",IF(VLOOKUP($T664,#REF!,2,0)=0,S664,VLOOKUP($T664,#REF!,2,0)))</f>
        <v>#REF!</v>
      </c>
      <c r="AF664" s="13" t="s">
        <v>3108</v>
      </c>
      <c r="AG664" s="13" t="e">
        <f>IF(VLOOKUP(T664,#REF!,29,0)=0,VLOOKUP(T664,#REF!,23,0)&amp;RIGHT(S664,2),VLOOKUP(T664,#REF!,23,0)&amp;VLOOKUP(T664,#REF!,29,0))</f>
        <v>#REF!</v>
      </c>
      <c r="AH664" s="13" t="s">
        <v>50</v>
      </c>
      <c r="AI664" s="13" t="e">
        <f t="shared" si="131"/>
        <v>#REF!</v>
      </c>
    </row>
    <row r="665" ht="15" customHeight="1" spans="1:35">
      <c r="A665" s="21">
        <f t="shared" si="123"/>
        <v>664</v>
      </c>
      <c r="B665" s="22" t="s">
        <v>3109</v>
      </c>
      <c r="C665" s="22" t="s">
        <v>45</v>
      </c>
      <c r="D665" s="22" t="s">
        <v>36</v>
      </c>
      <c r="E665" s="22" t="s">
        <v>3110</v>
      </c>
      <c r="F665" s="22" t="s">
        <v>3109</v>
      </c>
      <c r="G665" s="22" t="s">
        <v>3109</v>
      </c>
      <c r="H665" s="22" t="s">
        <v>3109</v>
      </c>
      <c r="I665" s="22" t="s">
        <v>3109</v>
      </c>
      <c r="J665" s="22" t="s">
        <v>3109</v>
      </c>
      <c r="K665" s="22" t="s">
        <v>2992</v>
      </c>
      <c r="L665" s="22" t="s">
        <v>3111</v>
      </c>
      <c r="M665" s="22" t="s">
        <v>3112</v>
      </c>
      <c r="N665" s="22" t="e">
        <f>INDEX(#REF!,MATCH($K665,#REF!,0))</f>
        <v>#REF!</v>
      </c>
      <c r="O665" s="21"/>
      <c r="P665" s="25" t="str">
        <f t="shared" si="124"/>
        <v/>
      </c>
      <c r="Q665" s="21"/>
      <c r="R665" s="21"/>
      <c r="S665" s="21"/>
      <c r="T665" s="32" t="str">
        <f t="shared" si="125"/>
        <v>小学科学</v>
      </c>
      <c r="U665" s="32" t="str">
        <f>IFERROR(VLOOKUP(复审!T665,#REF!,2,FALSE),"无此科目")</f>
        <v>无此科目</v>
      </c>
      <c r="V665" s="21" t="str">
        <f t="shared" si="126"/>
        <v/>
      </c>
      <c r="W665" s="21">
        <f t="shared" si="120"/>
        <v>0</v>
      </c>
      <c r="X665" s="21">
        <f t="shared" si="121"/>
        <v>1</v>
      </c>
      <c r="Y665" s="21" t="str">
        <f t="shared" si="127"/>
        <v/>
      </c>
      <c r="Z66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65" s="13" t="str">
        <f t="shared" si="122"/>
        <v/>
      </c>
      <c r="AB665" s="13" t="str">
        <f t="shared" si="128"/>
        <v>N</v>
      </c>
      <c r="AC665" s="13">
        <f t="shared" si="129"/>
        <v>372</v>
      </c>
      <c r="AD665" s="13" t="str">
        <f t="shared" si="130"/>
        <v/>
      </c>
      <c r="AE665" s="13" t="e">
        <f>IF(AND(VLOOKUP($T665,#REF!,2,0)=0,S665=""),"“错误请确认”",IF(VLOOKUP($T665,#REF!,2,0)=0,S665,VLOOKUP($T665,#REF!,2,0)))</f>
        <v>#REF!</v>
      </c>
      <c r="AF665" s="13" t="s">
        <v>3113</v>
      </c>
      <c r="AG665" s="13" t="e">
        <f>IF(VLOOKUP(T665,#REF!,29,0)=0,VLOOKUP(T665,#REF!,23,0)&amp;RIGHT(S665,2),VLOOKUP(T665,#REF!,23,0)&amp;VLOOKUP(T665,#REF!,29,0))</f>
        <v>#REF!</v>
      </c>
      <c r="AH665" s="13" t="s">
        <v>50</v>
      </c>
      <c r="AI665" s="13" t="e">
        <f t="shared" si="131"/>
        <v>#REF!</v>
      </c>
    </row>
    <row r="666" ht="15" customHeight="1" spans="1:35">
      <c r="A666" s="21">
        <f t="shared" si="123"/>
        <v>665</v>
      </c>
      <c r="B666" s="22" t="s">
        <v>3114</v>
      </c>
      <c r="C666" s="22" t="s">
        <v>35</v>
      </c>
      <c r="D666" s="22" t="s">
        <v>36</v>
      </c>
      <c r="E666" s="22" t="s">
        <v>3115</v>
      </c>
      <c r="F666" s="22" t="s">
        <v>3114</v>
      </c>
      <c r="G666" s="22" t="s">
        <v>3114</v>
      </c>
      <c r="H666" s="22" t="s">
        <v>3114</v>
      </c>
      <c r="I666" s="22" t="s">
        <v>3114</v>
      </c>
      <c r="J666" s="22" t="s">
        <v>3114</v>
      </c>
      <c r="K666" s="22" t="s">
        <v>2992</v>
      </c>
      <c r="L666" s="22" t="s">
        <v>3116</v>
      </c>
      <c r="M666" s="22" t="s">
        <v>3117</v>
      </c>
      <c r="N666" s="22" t="e">
        <f>INDEX(#REF!,MATCH($K666,#REF!,0))</f>
        <v>#REF!</v>
      </c>
      <c r="O666" s="21"/>
      <c r="P666" s="25" t="str">
        <f t="shared" si="124"/>
        <v/>
      </c>
      <c r="Q666" s="21"/>
      <c r="R666" s="21"/>
      <c r="S666" s="21"/>
      <c r="T666" s="32" t="str">
        <f t="shared" si="125"/>
        <v>小学科学</v>
      </c>
      <c r="U666" s="32" t="str">
        <f>IFERROR(VLOOKUP(复审!T666,#REF!,2,FALSE),"无此科目")</f>
        <v>无此科目</v>
      </c>
      <c r="V666" s="21" t="str">
        <f t="shared" si="126"/>
        <v/>
      </c>
      <c r="W666" s="21">
        <f t="shared" si="120"/>
        <v>0</v>
      </c>
      <c r="X666" s="21">
        <f t="shared" si="121"/>
        <v>1</v>
      </c>
      <c r="Y666" s="21" t="str">
        <f t="shared" si="127"/>
        <v/>
      </c>
      <c r="Z66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66" s="13" t="str">
        <f t="shared" si="122"/>
        <v/>
      </c>
      <c r="AB666" s="13" t="str">
        <f t="shared" si="128"/>
        <v>N</v>
      </c>
      <c r="AC666" s="13">
        <f t="shared" si="129"/>
        <v>373</v>
      </c>
      <c r="AD666" s="13" t="str">
        <f t="shared" si="130"/>
        <v/>
      </c>
      <c r="AE666" s="13" t="e">
        <f>IF(AND(VLOOKUP($T666,#REF!,2,0)=0,S666=""),"“错误请确认”",IF(VLOOKUP($T666,#REF!,2,0)=0,S666,VLOOKUP($T666,#REF!,2,0)))</f>
        <v>#REF!</v>
      </c>
      <c r="AF666" s="13" t="s">
        <v>3118</v>
      </c>
      <c r="AG666" s="13" t="e">
        <f>IF(VLOOKUP(T666,#REF!,29,0)=0,VLOOKUP(T666,#REF!,23,0)&amp;RIGHT(S666,2),VLOOKUP(T666,#REF!,23,0)&amp;VLOOKUP(T666,#REF!,29,0))</f>
        <v>#REF!</v>
      </c>
      <c r="AH666" s="13" t="s">
        <v>50</v>
      </c>
      <c r="AI666" s="13" t="e">
        <f t="shared" si="131"/>
        <v>#REF!</v>
      </c>
    </row>
    <row r="667" ht="15" customHeight="1" spans="1:35">
      <c r="A667" s="21">
        <f t="shared" si="123"/>
        <v>666</v>
      </c>
      <c r="B667" s="22" t="s">
        <v>3119</v>
      </c>
      <c r="C667" s="22" t="s">
        <v>45</v>
      </c>
      <c r="D667" s="22" t="s">
        <v>36</v>
      </c>
      <c r="E667" s="22" t="s">
        <v>3120</v>
      </c>
      <c r="F667" s="22" t="s">
        <v>3119</v>
      </c>
      <c r="G667" s="22" t="s">
        <v>3119</v>
      </c>
      <c r="H667" s="22" t="s">
        <v>3119</v>
      </c>
      <c r="I667" s="22" t="s">
        <v>3119</v>
      </c>
      <c r="J667" s="22" t="s">
        <v>3119</v>
      </c>
      <c r="K667" s="22" t="s">
        <v>2992</v>
      </c>
      <c r="L667" s="22" t="s">
        <v>3121</v>
      </c>
      <c r="M667" s="22" t="s">
        <v>3121</v>
      </c>
      <c r="N667" s="22" t="e">
        <f>INDEX(#REF!,MATCH($K667,#REF!,0))</f>
        <v>#REF!</v>
      </c>
      <c r="O667" s="21"/>
      <c r="P667" s="25" t="str">
        <f t="shared" si="124"/>
        <v/>
      </c>
      <c r="Q667" s="21"/>
      <c r="R667" s="21"/>
      <c r="S667" s="21"/>
      <c r="T667" s="32" t="str">
        <f t="shared" si="125"/>
        <v>小学科学</v>
      </c>
      <c r="U667" s="32" t="str">
        <f>IFERROR(VLOOKUP(复审!T667,#REF!,2,FALSE),"无此科目")</f>
        <v>无此科目</v>
      </c>
      <c r="V667" s="21" t="str">
        <f t="shared" si="126"/>
        <v/>
      </c>
      <c r="W667" s="21">
        <f t="shared" si="120"/>
        <v>0</v>
      </c>
      <c r="X667" s="21">
        <f t="shared" si="121"/>
        <v>1</v>
      </c>
      <c r="Y667" s="21" t="str">
        <f t="shared" si="127"/>
        <v/>
      </c>
      <c r="Z66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67" s="13" t="str">
        <f t="shared" si="122"/>
        <v/>
      </c>
      <c r="AB667" s="13" t="str">
        <f t="shared" si="128"/>
        <v>N</v>
      </c>
      <c r="AC667" s="13">
        <f t="shared" si="129"/>
        <v>374</v>
      </c>
      <c r="AD667" s="13" t="str">
        <f t="shared" si="130"/>
        <v/>
      </c>
      <c r="AE667" s="13" t="e">
        <f>IF(AND(VLOOKUP($T667,#REF!,2,0)=0,S667=""),"“错误请确认”",IF(VLOOKUP($T667,#REF!,2,0)=0,S667,VLOOKUP($T667,#REF!,2,0)))</f>
        <v>#REF!</v>
      </c>
      <c r="AF667" s="13" t="s">
        <v>3122</v>
      </c>
      <c r="AG667" s="13" t="e">
        <f>IF(VLOOKUP(T667,#REF!,29,0)=0,VLOOKUP(T667,#REF!,23,0)&amp;RIGHT(S667,2),VLOOKUP(T667,#REF!,23,0)&amp;VLOOKUP(T667,#REF!,29,0))</f>
        <v>#REF!</v>
      </c>
      <c r="AH667" s="13" t="s">
        <v>50</v>
      </c>
      <c r="AI667" s="13" t="e">
        <f t="shared" si="131"/>
        <v>#REF!</v>
      </c>
    </row>
    <row r="668" ht="15" customHeight="1" spans="1:35">
      <c r="A668" s="21">
        <f t="shared" si="123"/>
        <v>667</v>
      </c>
      <c r="B668" s="22" t="s">
        <v>3123</v>
      </c>
      <c r="C668" s="22" t="s">
        <v>45</v>
      </c>
      <c r="D668" s="22" t="s">
        <v>36</v>
      </c>
      <c r="E668" s="22" t="s">
        <v>3124</v>
      </c>
      <c r="F668" s="22" t="s">
        <v>3123</v>
      </c>
      <c r="G668" s="22" t="s">
        <v>3123</v>
      </c>
      <c r="H668" s="22" t="s">
        <v>3123</v>
      </c>
      <c r="I668" s="22" t="s">
        <v>3123</v>
      </c>
      <c r="J668" s="22" t="s">
        <v>3123</v>
      </c>
      <c r="K668" s="22" t="s">
        <v>3125</v>
      </c>
      <c r="L668" s="22" t="s">
        <v>3126</v>
      </c>
      <c r="M668" s="22" t="s">
        <v>3126</v>
      </c>
      <c r="N668" s="22" t="e">
        <f>INDEX(#REF!,MATCH($K668,#REF!,0))</f>
        <v>#REF!</v>
      </c>
      <c r="O668" s="21"/>
      <c r="P668" s="25" t="str">
        <f t="shared" si="124"/>
        <v>小学音乐第4考场</v>
      </c>
      <c r="Q668" s="21"/>
      <c r="R668" s="21">
        <v>96</v>
      </c>
      <c r="S668" s="21"/>
      <c r="T668" s="32" t="str">
        <f t="shared" si="125"/>
        <v>小学音乐</v>
      </c>
      <c r="U668" s="32" t="str">
        <f>IFERROR(VLOOKUP(复审!T668,#REF!,2,FALSE),"无此科目")</f>
        <v>无此科目</v>
      </c>
      <c r="V668" s="21" t="str">
        <f t="shared" si="126"/>
        <v>无此科目096</v>
      </c>
      <c r="W668" s="21">
        <f t="shared" si="120"/>
        <v>96</v>
      </c>
      <c r="X668" s="21">
        <f t="shared" si="121"/>
        <v>1</v>
      </c>
      <c r="Y668" s="21">
        <f t="shared" si="127"/>
        <v>1</v>
      </c>
      <c r="Z66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68" s="13" t="str">
        <f t="shared" si="122"/>
        <v/>
      </c>
      <c r="AB668" s="13" t="str">
        <f t="shared" si="128"/>
        <v>Y</v>
      </c>
      <c r="AC668" s="13" t="str">
        <f t="shared" si="129"/>
        <v/>
      </c>
      <c r="AD668" s="13">
        <f t="shared" si="130"/>
        <v>1</v>
      </c>
      <c r="AE668" s="13" t="e">
        <f>IF(AND(VLOOKUP($T668,#REF!,2,0)=0,S668=""),"“错误请确认”",IF(VLOOKUP($T668,#REF!,2,0)=0,S668,VLOOKUP($T668,#REF!,2,0)))</f>
        <v>#REF!</v>
      </c>
      <c r="AF668" s="13" t="s">
        <v>3127</v>
      </c>
      <c r="AG668" s="13" t="e">
        <f>IF(VLOOKUP(T668,#REF!,29,0)=0,VLOOKUP(T668,#REF!,23,0)&amp;RIGHT(S668,2),VLOOKUP(T668,#REF!,23,0)&amp;VLOOKUP(T668,#REF!,29,0))</f>
        <v>#REF!</v>
      </c>
      <c r="AH668" s="13" t="s">
        <v>3128</v>
      </c>
      <c r="AI668" s="13" t="e">
        <f t="shared" si="131"/>
        <v>#REF!</v>
      </c>
    </row>
    <row r="669" ht="15" customHeight="1" spans="1:35">
      <c r="A669" s="21">
        <f t="shared" si="123"/>
        <v>668</v>
      </c>
      <c r="B669" s="22" t="s">
        <v>3129</v>
      </c>
      <c r="C669" s="22" t="s">
        <v>45</v>
      </c>
      <c r="D669" s="22" t="s">
        <v>36</v>
      </c>
      <c r="E669" s="22" t="s">
        <v>3130</v>
      </c>
      <c r="F669" s="22" t="s">
        <v>3129</v>
      </c>
      <c r="G669" s="22" t="s">
        <v>3129</v>
      </c>
      <c r="H669" s="22" t="s">
        <v>3129</v>
      </c>
      <c r="I669" s="22" t="s">
        <v>3129</v>
      </c>
      <c r="J669" s="22" t="s">
        <v>3129</v>
      </c>
      <c r="K669" s="22" t="s">
        <v>3125</v>
      </c>
      <c r="L669" s="22" t="s">
        <v>3131</v>
      </c>
      <c r="M669" s="22" t="s">
        <v>3131</v>
      </c>
      <c r="N669" s="22" t="e">
        <f>INDEX(#REF!,MATCH($K669,#REF!,0))</f>
        <v>#REF!</v>
      </c>
      <c r="O669" s="21"/>
      <c r="P669" s="25" t="str">
        <f t="shared" si="124"/>
        <v/>
      </c>
      <c r="Q669" s="21"/>
      <c r="R669" s="21"/>
      <c r="S669" s="21"/>
      <c r="T669" s="32" t="str">
        <f t="shared" si="125"/>
        <v>小学音乐</v>
      </c>
      <c r="U669" s="32" t="str">
        <f>IFERROR(VLOOKUP(复审!T669,#REF!,2,FALSE),"无此科目")</f>
        <v>无此科目</v>
      </c>
      <c r="V669" s="21" t="str">
        <f t="shared" si="126"/>
        <v/>
      </c>
      <c r="W669" s="21">
        <f t="shared" si="120"/>
        <v>0</v>
      </c>
      <c r="X669" s="21">
        <f t="shared" si="121"/>
        <v>1</v>
      </c>
      <c r="Y669" s="21" t="str">
        <f t="shared" si="127"/>
        <v/>
      </c>
      <c r="Z66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69" s="13" t="str">
        <f t="shared" si="122"/>
        <v/>
      </c>
      <c r="AB669" s="13" t="str">
        <f t="shared" si="128"/>
        <v>N</v>
      </c>
      <c r="AC669" s="13">
        <f t="shared" si="129"/>
        <v>375</v>
      </c>
      <c r="AD669" s="13" t="str">
        <f t="shared" si="130"/>
        <v/>
      </c>
      <c r="AE669" s="13" t="e">
        <f>IF(AND(VLOOKUP($T669,#REF!,2,0)=0,S669=""),"“错误请确认”",IF(VLOOKUP($T669,#REF!,2,0)=0,S669,VLOOKUP($T669,#REF!,2,0)))</f>
        <v>#REF!</v>
      </c>
      <c r="AF669" s="13" t="s">
        <v>3132</v>
      </c>
      <c r="AG669" s="13" t="e">
        <f>IF(VLOOKUP(T669,#REF!,29,0)=0,VLOOKUP(T669,#REF!,23,0)&amp;RIGHT(S669,2),VLOOKUP(T669,#REF!,23,0)&amp;VLOOKUP(T669,#REF!,29,0))</f>
        <v>#REF!</v>
      </c>
      <c r="AH669" s="13" t="s">
        <v>61</v>
      </c>
      <c r="AI669" s="13" t="e">
        <f t="shared" si="131"/>
        <v>#REF!</v>
      </c>
    </row>
    <row r="670" ht="15" customHeight="1" spans="1:35">
      <c r="A670" s="21">
        <f t="shared" si="123"/>
        <v>669</v>
      </c>
      <c r="B670" s="22" t="s">
        <v>3133</v>
      </c>
      <c r="C670" s="22" t="s">
        <v>45</v>
      </c>
      <c r="D670" s="22" t="s">
        <v>36</v>
      </c>
      <c r="E670" s="22" t="s">
        <v>3134</v>
      </c>
      <c r="F670" s="22" t="s">
        <v>3133</v>
      </c>
      <c r="G670" s="22" t="s">
        <v>3133</v>
      </c>
      <c r="H670" s="22" t="s">
        <v>3133</v>
      </c>
      <c r="I670" s="22" t="s">
        <v>3133</v>
      </c>
      <c r="J670" s="22" t="s">
        <v>3133</v>
      </c>
      <c r="K670" s="22" t="s">
        <v>3125</v>
      </c>
      <c r="L670" s="22" t="s">
        <v>3135</v>
      </c>
      <c r="M670" s="22" t="s">
        <v>3136</v>
      </c>
      <c r="N670" s="22" t="e">
        <f>INDEX(#REF!,MATCH($K670,#REF!,0))</f>
        <v>#REF!</v>
      </c>
      <c r="O670" s="21"/>
      <c r="P670" s="25" t="str">
        <f t="shared" si="124"/>
        <v/>
      </c>
      <c r="Q670" s="21"/>
      <c r="R670" s="21"/>
      <c r="S670" s="21"/>
      <c r="T670" s="32" t="str">
        <f t="shared" si="125"/>
        <v>小学音乐</v>
      </c>
      <c r="U670" s="32" t="str">
        <f>IFERROR(VLOOKUP(复审!T670,#REF!,2,FALSE),"无此科目")</f>
        <v>无此科目</v>
      </c>
      <c r="V670" s="21" t="str">
        <f t="shared" si="126"/>
        <v/>
      </c>
      <c r="W670" s="21">
        <f t="shared" si="120"/>
        <v>0</v>
      </c>
      <c r="X670" s="21">
        <f t="shared" si="121"/>
        <v>1</v>
      </c>
      <c r="Y670" s="21" t="str">
        <f t="shared" si="127"/>
        <v/>
      </c>
      <c r="Z67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70" s="13" t="str">
        <f t="shared" si="122"/>
        <v/>
      </c>
      <c r="AB670" s="13" t="str">
        <f t="shared" si="128"/>
        <v>N</v>
      </c>
      <c r="AC670" s="13">
        <f t="shared" si="129"/>
        <v>376</v>
      </c>
      <c r="AD670" s="13" t="str">
        <f t="shared" si="130"/>
        <v/>
      </c>
      <c r="AE670" s="13" t="e">
        <f>IF(AND(VLOOKUP($T670,#REF!,2,0)=0,S670=""),"“错误请确认”",IF(VLOOKUP($T670,#REF!,2,0)=0,S670,VLOOKUP($T670,#REF!,2,0)))</f>
        <v>#REF!</v>
      </c>
      <c r="AF670" s="13" t="s">
        <v>3137</v>
      </c>
      <c r="AG670" s="13" t="e">
        <f>IF(VLOOKUP(T670,#REF!,29,0)=0,VLOOKUP(T670,#REF!,23,0)&amp;RIGHT(S670,2),VLOOKUP(T670,#REF!,23,0)&amp;VLOOKUP(T670,#REF!,29,0))</f>
        <v>#REF!</v>
      </c>
      <c r="AH670" s="13" t="s">
        <v>3138</v>
      </c>
      <c r="AI670" s="13" t="e">
        <f t="shared" si="131"/>
        <v>#REF!</v>
      </c>
    </row>
    <row r="671" ht="15" customHeight="1" spans="1:35">
      <c r="A671" s="21">
        <f t="shared" si="123"/>
        <v>670</v>
      </c>
      <c r="B671" s="22" t="s">
        <v>3139</v>
      </c>
      <c r="C671" s="22" t="s">
        <v>45</v>
      </c>
      <c r="D671" s="22" t="s">
        <v>36</v>
      </c>
      <c r="E671" s="22" t="s">
        <v>3140</v>
      </c>
      <c r="F671" s="22" t="s">
        <v>3139</v>
      </c>
      <c r="G671" s="22" t="s">
        <v>3139</v>
      </c>
      <c r="H671" s="22" t="s">
        <v>3139</v>
      </c>
      <c r="I671" s="22" t="s">
        <v>3139</v>
      </c>
      <c r="J671" s="22" t="s">
        <v>3139</v>
      </c>
      <c r="K671" s="22" t="s">
        <v>3125</v>
      </c>
      <c r="L671" s="22" t="s">
        <v>3141</v>
      </c>
      <c r="M671" s="22" t="s">
        <v>3141</v>
      </c>
      <c r="N671" s="22" t="e">
        <f>INDEX(#REF!,MATCH($K671,#REF!,0))</f>
        <v>#REF!</v>
      </c>
      <c r="O671" s="21"/>
      <c r="P671" s="25" t="str">
        <f t="shared" si="124"/>
        <v/>
      </c>
      <c r="Q671" s="21"/>
      <c r="R671" s="21"/>
      <c r="S671" s="21"/>
      <c r="T671" s="32" t="str">
        <f t="shared" si="125"/>
        <v>小学音乐</v>
      </c>
      <c r="U671" s="32" t="str">
        <f>IFERROR(VLOOKUP(复审!T671,#REF!,2,FALSE),"无此科目")</f>
        <v>无此科目</v>
      </c>
      <c r="V671" s="21" t="str">
        <f t="shared" si="126"/>
        <v/>
      </c>
      <c r="W671" s="21">
        <f t="shared" si="120"/>
        <v>0</v>
      </c>
      <c r="X671" s="21">
        <f t="shared" si="121"/>
        <v>1</v>
      </c>
      <c r="Y671" s="21" t="str">
        <f t="shared" si="127"/>
        <v/>
      </c>
      <c r="Z67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71" s="13" t="str">
        <f t="shared" si="122"/>
        <v/>
      </c>
      <c r="AB671" s="13" t="str">
        <f t="shared" si="128"/>
        <v>N</v>
      </c>
      <c r="AC671" s="13">
        <f t="shared" si="129"/>
        <v>377</v>
      </c>
      <c r="AD671" s="13" t="str">
        <f t="shared" si="130"/>
        <v/>
      </c>
      <c r="AE671" s="13" t="e">
        <f>IF(AND(VLOOKUP($T671,#REF!,2,0)=0,S671=""),"“错误请确认”",IF(VLOOKUP($T671,#REF!,2,0)=0,S671,VLOOKUP($T671,#REF!,2,0)))</f>
        <v>#REF!</v>
      </c>
      <c r="AF671" s="13" t="s">
        <v>3142</v>
      </c>
      <c r="AG671" s="13" t="e">
        <f>IF(VLOOKUP(T671,#REF!,29,0)=0,VLOOKUP(T671,#REF!,23,0)&amp;RIGHT(S671,2),VLOOKUP(T671,#REF!,23,0)&amp;VLOOKUP(T671,#REF!,29,0))</f>
        <v>#REF!</v>
      </c>
      <c r="AH671" s="13" t="s">
        <v>2869</v>
      </c>
      <c r="AI671" s="13" t="e">
        <f t="shared" si="131"/>
        <v>#REF!</v>
      </c>
    </row>
    <row r="672" ht="15" customHeight="1" spans="1:35">
      <c r="A672" s="21">
        <f t="shared" si="123"/>
        <v>671</v>
      </c>
      <c r="B672" s="22" t="s">
        <v>3143</v>
      </c>
      <c r="C672" s="22" t="s">
        <v>45</v>
      </c>
      <c r="D672" s="22" t="s">
        <v>36</v>
      </c>
      <c r="E672" s="22" t="s">
        <v>3144</v>
      </c>
      <c r="F672" s="22" t="s">
        <v>3143</v>
      </c>
      <c r="G672" s="22" t="s">
        <v>3143</v>
      </c>
      <c r="H672" s="22" t="s">
        <v>3143</v>
      </c>
      <c r="I672" s="22" t="s">
        <v>3143</v>
      </c>
      <c r="J672" s="22" t="s">
        <v>3143</v>
      </c>
      <c r="K672" s="22" t="s">
        <v>3125</v>
      </c>
      <c r="L672" s="22" t="s">
        <v>3145</v>
      </c>
      <c r="M672" s="22" t="s">
        <v>3146</v>
      </c>
      <c r="N672" s="22" t="e">
        <f>INDEX(#REF!,MATCH($K672,#REF!,0))</f>
        <v>#REF!</v>
      </c>
      <c r="O672" s="21"/>
      <c r="P672" s="25" t="str">
        <f t="shared" si="124"/>
        <v/>
      </c>
      <c r="Q672" s="21"/>
      <c r="R672" s="21"/>
      <c r="S672" s="21"/>
      <c r="T672" s="32" t="str">
        <f t="shared" si="125"/>
        <v>小学音乐</v>
      </c>
      <c r="U672" s="32" t="str">
        <f>IFERROR(VLOOKUP(复审!T672,#REF!,2,FALSE),"无此科目")</f>
        <v>无此科目</v>
      </c>
      <c r="V672" s="21" t="str">
        <f t="shared" si="126"/>
        <v/>
      </c>
      <c r="W672" s="21">
        <f t="shared" si="120"/>
        <v>0</v>
      </c>
      <c r="X672" s="21">
        <f t="shared" si="121"/>
        <v>1</v>
      </c>
      <c r="Y672" s="21" t="str">
        <f t="shared" si="127"/>
        <v/>
      </c>
      <c r="Z67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72" s="13" t="str">
        <f t="shared" si="122"/>
        <v/>
      </c>
      <c r="AB672" s="13" t="str">
        <f t="shared" si="128"/>
        <v>N</v>
      </c>
      <c r="AC672" s="13">
        <f t="shared" si="129"/>
        <v>378</v>
      </c>
      <c r="AD672" s="13" t="str">
        <f t="shared" si="130"/>
        <v/>
      </c>
      <c r="AE672" s="13" t="e">
        <f>IF(AND(VLOOKUP($T672,#REF!,2,0)=0,S672=""),"“错误请确认”",IF(VLOOKUP($T672,#REF!,2,0)=0,S672,VLOOKUP($T672,#REF!,2,0)))</f>
        <v>#REF!</v>
      </c>
      <c r="AF672" s="13" t="s">
        <v>3147</v>
      </c>
      <c r="AG672" s="13" t="e">
        <f>IF(VLOOKUP(T672,#REF!,29,0)=0,VLOOKUP(T672,#REF!,23,0)&amp;RIGHT(S672,2),VLOOKUP(T672,#REF!,23,0)&amp;VLOOKUP(T672,#REF!,29,0))</f>
        <v>#REF!</v>
      </c>
      <c r="AH672" s="13" t="s">
        <v>61</v>
      </c>
      <c r="AI672" s="13" t="e">
        <f t="shared" si="131"/>
        <v>#REF!</v>
      </c>
    </row>
    <row r="673" ht="15" customHeight="1" spans="1:35">
      <c r="A673" s="21">
        <f t="shared" si="123"/>
        <v>672</v>
      </c>
      <c r="B673" s="22" t="s">
        <v>3148</v>
      </c>
      <c r="C673" s="22" t="s">
        <v>45</v>
      </c>
      <c r="D673" s="22" t="s">
        <v>36</v>
      </c>
      <c r="E673" s="22" t="s">
        <v>3149</v>
      </c>
      <c r="F673" s="22" t="s">
        <v>3148</v>
      </c>
      <c r="G673" s="22" t="s">
        <v>3148</v>
      </c>
      <c r="H673" s="22" t="s">
        <v>3148</v>
      </c>
      <c r="I673" s="22" t="s">
        <v>3148</v>
      </c>
      <c r="J673" s="22" t="s">
        <v>3148</v>
      </c>
      <c r="K673" s="22" t="s">
        <v>3125</v>
      </c>
      <c r="L673" s="22" t="s">
        <v>3150</v>
      </c>
      <c r="M673" s="22" t="s">
        <v>3151</v>
      </c>
      <c r="N673" s="22" t="e">
        <f>INDEX(#REF!,MATCH($K673,#REF!,0))</f>
        <v>#REF!</v>
      </c>
      <c r="O673" s="21"/>
      <c r="P673" s="25" t="str">
        <f t="shared" si="124"/>
        <v/>
      </c>
      <c r="Q673" s="21"/>
      <c r="R673" s="21"/>
      <c r="S673" s="21"/>
      <c r="T673" s="32" t="str">
        <f t="shared" si="125"/>
        <v>小学音乐</v>
      </c>
      <c r="U673" s="32" t="str">
        <f>IFERROR(VLOOKUP(复审!T673,#REF!,2,FALSE),"无此科目")</f>
        <v>无此科目</v>
      </c>
      <c r="V673" s="21" t="str">
        <f t="shared" si="126"/>
        <v/>
      </c>
      <c r="W673" s="21">
        <f t="shared" si="120"/>
        <v>0</v>
      </c>
      <c r="X673" s="21">
        <f t="shared" si="121"/>
        <v>1</v>
      </c>
      <c r="Y673" s="21" t="str">
        <f t="shared" si="127"/>
        <v/>
      </c>
      <c r="Z67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73" s="13" t="str">
        <f t="shared" si="122"/>
        <v/>
      </c>
      <c r="AB673" s="13" t="str">
        <f t="shared" si="128"/>
        <v>N</v>
      </c>
      <c r="AC673" s="13">
        <f t="shared" si="129"/>
        <v>379</v>
      </c>
      <c r="AD673" s="13" t="str">
        <f t="shared" si="130"/>
        <v/>
      </c>
      <c r="AE673" s="13" t="e">
        <f>IF(AND(VLOOKUP($T673,#REF!,2,0)=0,S673=""),"“错误请确认”",IF(VLOOKUP($T673,#REF!,2,0)=0,S673,VLOOKUP($T673,#REF!,2,0)))</f>
        <v>#REF!</v>
      </c>
      <c r="AF673" s="13" t="s">
        <v>3152</v>
      </c>
      <c r="AG673" s="13" t="e">
        <f>IF(VLOOKUP(T673,#REF!,29,0)=0,VLOOKUP(T673,#REF!,23,0)&amp;RIGHT(S673,2),VLOOKUP(T673,#REF!,23,0)&amp;VLOOKUP(T673,#REF!,29,0))</f>
        <v>#REF!</v>
      </c>
      <c r="AH673" s="13" t="s">
        <v>50</v>
      </c>
      <c r="AI673" s="13" t="e">
        <f t="shared" si="131"/>
        <v>#REF!</v>
      </c>
    </row>
    <row r="674" ht="15" customHeight="1" spans="1:35">
      <c r="A674" s="21">
        <f t="shared" si="123"/>
        <v>673</v>
      </c>
      <c r="B674" s="22" t="s">
        <v>3153</v>
      </c>
      <c r="C674" s="22" t="s">
        <v>45</v>
      </c>
      <c r="D674" s="22" t="s">
        <v>36</v>
      </c>
      <c r="E674" s="22" t="s">
        <v>3154</v>
      </c>
      <c r="F674" s="22" t="s">
        <v>3153</v>
      </c>
      <c r="G674" s="22" t="s">
        <v>3153</v>
      </c>
      <c r="H674" s="22" t="s">
        <v>3153</v>
      </c>
      <c r="I674" s="22" t="s">
        <v>3153</v>
      </c>
      <c r="J674" s="22" t="s">
        <v>3153</v>
      </c>
      <c r="K674" s="22" t="s">
        <v>3125</v>
      </c>
      <c r="L674" s="22" t="s">
        <v>3155</v>
      </c>
      <c r="M674" s="22" t="s">
        <v>3155</v>
      </c>
      <c r="N674" s="22" t="e">
        <f>INDEX(#REF!,MATCH($K674,#REF!,0))</f>
        <v>#REF!</v>
      </c>
      <c r="O674" s="21"/>
      <c r="P674" s="25" t="str">
        <f t="shared" si="124"/>
        <v/>
      </c>
      <c r="Q674" s="21"/>
      <c r="R674" s="21"/>
      <c r="S674" s="21"/>
      <c r="T674" s="32" t="str">
        <f t="shared" si="125"/>
        <v>小学音乐</v>
      </c>
      <c r="U674" s="32" t="str">
        <f>IFERROR(VLOOKUP(复审!T674,#REF!,2,FALSE),"无此科目")</f>
        <v>无此科目</v>
      </c>
      <c r="V674" s="21" t="str">
        <f t="shared" si="126"/>
        <v/>
      </c>
      <c r="W674" s="21">
        <f t="shared" si="120"/>
        <v>0</v>
      </c>
      <c r="X674" s="21">
        <f t="shared" si="121"/>
        <v>1</v>
      </c>
      <c r="Y674" s="21" t="str">
        <f t="shared" si="127"/>
        <v/>
      </c>
      <c r="Z67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74" s="13" t="str">
        <f t="shared" si="122"/>
        <v/>
      </c>
      <c r="AB674" s="13" t="str">
        <f t="shared" si="128"/>
        <v>N</v>
      </c>
      <c r="AC674" s="13">
        <f t="shared" si="129"/>
        <v>380</v>
      </c>
      <c r="AD674" s="13" t="str">
        <f t="shared" si="130"/>
        <v/>
      </c>
      <c r="AE674" s="13" t="e">
        <f>IF(AND(VLOOKUP($T674,#REF!,2,0)=0,S674=""),"“错误请确认”",IF(VLOOKUP($T674,#REF!,2,0)=0,S674,VLOOKUP($T674,#REF!,2,0)))</f>
        <v>#REF!</v>
      </c>
      <c r="AF674" s="13" t="s">
        <v>3156</v>
      </c>
      <c r="AG674" s="13" t="e">
        <f>IF(VLOOKUP(T674,#REF!,29,0)=0,VLOOKUP(T674,#REF!,23,0)&amp;RIGHT(S674,2),VLOOKUP(T674,#REF!,23,0)&amp;VLOOKUP(T674,#REF!,29,0))</f>
        <v>#REF!</v>
      </c>
      <c r="AH674" s="13" t="s">
        <v>50</v>
      </c>
      <c r="AI674" s="13" t="e">
        <f t="shared" si="131"/>
        <v>#REF!</v>
      </c>
    </row>
    <row r="675" ht="15" customHeight="1" spans="1:35">
      <c r="A675" s="21">
        <f t="shared" si="123"/>
        <v>674</v>
      </c>
      <c r="B675" s="22" t="s">
        <v>3157</v>
      </c>
      <c r="C675" s="22" t="s">
        <v>45</v>
      </c>
      <c r="D675" s="22" t="s">
        <v>36</v>
      </c>
      <c r="E675" s="22" t="s">
        <v>3158</v>
      </c>
      <c r="F675" s="22" t="s">
        <v>3157</v>
      </c>
      <c r="G675" s="22" t="s">
        <v>3157</v>
      </c>
      <c r="H675" s="22" t="s">
        <v>3157</v>
      </c>
      <c r="I675" s="22" t="s">
        <v>3157</v>
      </c>
      <c r="J675" s="22" t="s">
        <v>3157</v>
      </c>
      <c r="K675" s="22" t="s">
        <v>3125</v>
      </c>
      <c r="L675" s="22" t="s">
        <v>1598</v>
      </c>
      <c r="M675" s="22" t="s">
        <v>1597</v>
      </c>
      <c r="N675" s="22" t="e">
        <f>INDEX(#REF!,MATCH($K675,#REF!,0))</f>
        <v>#REF!</v>
      </c>
      <c r="O675" s="21"/>
      <c r="P675" s="25" t="str">
        <f t="shared" si="124"/>
        <v/>
      </c>
      <c r="Q675" s="21"/>
      <c r="R675" s="21"/>
      <c r="S675" s="21"/>
      <c r="T675" s="32" t="str">
        <f t="shared" si="125"/>
        <v>小学音乐</v>
      </c>
      <c r="U675" s="32" t="str">
        <f>IFERROR(VLOOKUP(复审!T675,#REF!,2,FALSE),"无此科目")</f>
        <v>无此科目</v>
      </c>
      <c r="V675" s="21" t="str">
        <f t="shared" si="126"/>
        <v/>
      </c>
      <c r="W675" s="21">
        <f t="shared" si="120"/>
        <v>0</v>
      </c>
      <c r="X675" s="21">
        <f t="shared" si="121"/>
        <v>1</v>
      </c>
      <c r="Y675" s="21" t="str">
        <f t="shared" si="127"/>
        <v/>
      </c>
      <c r="Z67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75" s="13" t="str">
        <f t="shared" si="122"/>
        <v/>
      </c>
      <c r="AB675" s="13" t="str">
        <f t="shared" si="128"/>
        <v>N</v>
      </c>
      <c r="AC675" s="13">
        <f t="shared" si="129"/>
        <v>381</v>
      </c>
      <c r="AD675" s="13" t="str">
        <f t="shared" si="130"/>
        <v/>
      </c>
      <c r="AE675" s="13" t="e">
        <f>IF(AND(VLOOKUP($T675,#REF!,2,0)=0,S675=""),"“错误请确认”",IF(VLOOKUP($T675,#REF!,2,0)=0,S675,VLOOKUP($T675,#REF!,2,0)))</f>
        <v>#REF!</v>
      </c>
      <c r="AF675" s="13" t="s">
        <v>3159</v>
      </c>
      <c r="AG675" s="13" t="e">
        <f>IF(VLOOKUP(T675,#REF!,29,0)=0,VLOOKUP(T675,#REF!,23,0)&amp;RIGHT(S675,2),VLOOKUP(T675,#REF!,23,0)&amp;VLOOKUP(T675,#REF!,29,0))</f>
        <v>#REF!</v>
      </c>
      <c r="AH675" s="13" t="s">
        <v>3125</v>
      </c>
      <c r="AI675" s="13" t="e">
        <f t="shared" si="131"/>
        <v>#REF!</v>
      </c>
    </row>
    <row r="676" ht="15" customHeight="1" spans="1:35">
      <c r="A676" s="21">
        <f t="shared" si="123"/>
        <v>675</v>
      </c>
      <c r="B676" s="22" t="s">
        <v>3160</v>
      </c>
      <c r="C676" s="22" t="s">
        <v>45</v>
      </c>
      <c r="D676" s="22" t="s">
        <v>36</v>
      </c>
      <c r="E676" s="22" t="s">
        <v>3161</v>
      </c>
      <c r="F676" s="22" t="s">
        <v>3160</v>
      </c>
      <c r="G676" s="22" t="s">
        <v>3160</v>
      </c>
      <c r="H676" s="22" t="s">
        <v>3160</v>
      </c>
      <c r="I676" s="22" t="s">
        <v>3160</v>
      </c>
      <c r="J676" s="22" t="s">
        <v>3160</v>
      </c>
      <c r="K676" s="22" t="s">
        <v>3125</v>
      </c>
      <c r="L676" s="22" t="s">
        <v>3162</v>
      </c>
      <c r="M676" s="22" t="s">
        <v>3163</v>
      </c>
      <c r="N676" s="22" t="e">
        <f>INDEX(#REF!,MATCH($K676,#REF!,0))</f>
        <v>#REF!</v>
      </c>
      <c r="O676" s="21"/>
      <c r="P676" s="25" t="str">
        <f t="shared" si="124"/>
        <v/>
      </c>
      <c r="Q676" s="21"/>
      <c r="R676" s="21"/>
      <c r="S676" s="21"/>
      <c r="T676" s="32" t="str">
        <f t="shared" si="125"/>
        <v>小学音乐</v>
      </c>
      <c r="U676" s="32" t="str">
        <f>IFERROR(VLOOKUP(复审!T676,#REF!,2,FALSE),"无此科目")</f>
        <v>无此科目</v>
      </c>
      <c r="V676" s="21" t="str">
        <f t="shared" si="126"/>
        <v/>
      </c>
      <c r="W676" s="21">
        <f t="shared" si="120"/>
        <v>0</v>
      </c>
      <c r="X676" s="21">
        <f t="shared" si="121"/>
        <v>1</v>
      </c>
      <c r="Y676" s="21" t="str">
        <f t="shared" si="127"/>
        <v/>
      </c>
      <c r="Z67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76" s="13" t="str">
        <f t="shared" si="122"/>
        <v/>
      </c>
      <c r="AB676" s="13" t="str">
        <f t="shared" si="128"/>
        <v>N</v>
      </c>
      <c r="AC676" s="13">
        <f t="shared" si="129"/>
        <v>382</v>
      </c>
      <c r="AD676" s="13" t="str">
        <f t="shared" si="130"/>
        <v/>
      </c>
      <c r="AE676" s="13" t="e">
        <f>IF(AND(VLOOKUP($T676,#REF!,2,0)=0,S676=""),"“错误请确认”",IF(VLOOKUP($T676,#REF!,2,0)=0,S676,VLOOKUP($T676,#REF!,2,0)))</f>
        <v>#REF!</v>
      </c>
      <c r="AF676" s="13" t="s">
        <v>3164</v>
      </c>
      <c r="AG676" s="13" t="e">
        <f>IF(VLOOKUP(T676,#REF!,29,0)=0,VLOOKUP(T676,#REF!,23,0)&amp;RIGHT(S676,2),VLOOKUP(T676,#REF!,23,0)&amp;VLOOKUP(T676,#REF!,29,0))</f>
        <v>#REF!</v>
      </c>
      <c r="AH676" s="13" t="s">
        <v>124</v>
      </c>
      <c r="AI676" s="13" t="e">
        <f t="shared" si="131"/>
        <v>#REF!</v>
      </c>
    </row>
    <row r="677" ht="15" customHeight="1" spans="1:35">
      <c r="A677" s="21">
        <f t="shared" si="123"/>
        <v>676</v>
      </c>
      <c r="B677" s="22" t="s">
        <v>3165</v>
      </c>
      <c r="C677" s="22" t="s">
        <v>45</v>
      </c>
      <c r="D677" s="22" t="s">
        <v>36</v>
      </c>
      <c r="E677" s="22" t="s">
        <v>3166</v>
      </c>
      <c r="F677" s="22" t="s">
        <v>3165</v>
      </c>
      <c r="G677" s="22" t="s">
        <v>3165</v>
      </c>
      <c r="H677" s="22" t="s">
        <v>3165</v>
      </c>
      <c r="I677" s="22" t="s">
        <v>3165</v>
      </c>
      <c r="J677" s="22" t="s">
        <v>3165</v>
      </c>
      <c r="K677" s="22" t="s">
        <v>3125</v>
      </c>
      <c r="L677" s="22" t="s">
        <v>3167</v>
      </c>
      <c r="M677" s="22" t="s">
        <v>3168</v>
      </c>
      <c r="N677" s="22" t="e">
        <f>INDEX(#REF!,MATCH($K677,#REF!,0))</f>
        <v>#REF!</v>
      </c>
      <c r="O677" s="21"/>
      <c r="P677" s="25" t="str">
        <f t="shared" si="124"/>
        <v>小学音乐第3考场</v>
      </c>
      <c r="Q677" s="21"/>
      <c r="R677" s="21">
        <v>61</v>
      </c>
      <c r="S677" s="21"/>
      <c r="T677" s="32" t="str">
        <f t="shared" si="125"/>
        <v>小学音乐</v>
      </c>
      <c r="U677" s="32" t="str">
        <f>IFERROR(VLOOKUP(复审!T677,#REF!,2,FALSE),"无此科目")</f>
        <v>无此科目</v>
      </c>
      <c r="V677" s="21" t="str">
        <f t="shared" si="126"/>
        <v>无此科目061</v>
      </c>
      <c r="W677" s="21">
        <f t="shared" si="120"/>
        <v>61</v>
      </c>
      <c r="X677" s="21">
        <f t="shared" si="121"/>
        <v>1</v>
      </c>
      <c r="Y677" s="21">
        <f t="shared" si="127"/>
        <v>1</v>
      </c>
      <c r="Z67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77" s="13" t="str">
        <f t="shared" si="122"/>
        <v/>
      </c>
      <c r="AB677" s="13" t="str">
        <f t="shared" si="128"/>
        <v>Y</v>
      </c>
      <c r="AC677" s="13" t="str">
        <f t="shared" si="129"/>
        <v/>
      </c>
      <c r="AD677" s="13">
        <f t="shared" si="130"/>
        <v>1</v>
      </c>
      <c r="AE677" s="13" t="e">
        <f>IF(AND(VLOOKUP($T677,#REF!,2,0)=0,S677=""),"“错误请确认”",IF(VLOOKUP($T677,#REF!,2,0)=0,S677,VLOOKUP($T677,#REF!,2,0)))</f>
        <v>#REF!</v>
      </c>
      <c r="AF677" s="13" t="s">
        <v>3169</v>
      </c>
      <c r="AG677" s="13" t="e">
        <f>IF(VLOOKUP(T677,#REF!,29,0)=0,VLOOKUP(T677,#REF!,23,0)&amp;RIGHT(S677,2),VLOOKUP(T677,#REF!,23,0)&amp;VLOOKUP(T677,#REF!,29,0))</f>
        <v>#REF!</v>
      </c>
      <c r="AH677" s="13" t="s">
        <v>3170</v>
      </c>
      <c r="AI677" s="13" t="e">
        <f t="shared" si="131"/>
        <v>#REF!</v>
      </c>
    </row>
    <row r="678" ht="15" customHeight="1" spans="1:35">
      <c r="A678" s="21">
        <f t="shared" si="123"/>
        <v>677</v>
      </c>
      <c r="B678" s="22" t="s">
        <v>3171</v>
      </c>
      <c r="C678" s="22" t="s">
        <v>45</v>
      </c>
      <c r="D678" s="22" t="s">
        <v>36</v>
      </c>
      <c r="E678" s="22" t="s">
        <v>3172</v>
      </c>
      <c r="F678" s="22" t="s">
        <v>3171</v>
      </c>
      <c r="G678" s="22" t="s">
        <v>3171</v>
      </c>
      <c r="H678" s="22" t="s">
        <v>3171</v>
      </c>
      <c r="I678" s="22" t="s">
        <v>3171</v>
      </c>
      <c r="J678" s="22" t="s">
        <v>3171</v>
      </c>
      <c r="K678" s="22" t="s">
        <v>3125</v>
      </c>
      <c r="L678" s="22" t="s">
        <v>3173</v>
      </c>
      <c r="M678" s="22" t="s">
        <v>3173</v>
      </c>
      <c r="N678" s="22" t="e">
        <f>INDEX(#REF!,MATCH($K678,#REF!,0))</f>
        <v>#REF!</v>
      </c>
      <c r="O678" s="21"/>
      <c r="P678" s="25" t="str">
        <f t="shared" si="124"/>
        <v/>
      </c>
      <c r="Q678" s="21"/>
      <c r="R678" s="21"/>
      <c r="S678" s="21"/>
      <c r="T678" s="32" t="str">
        <f t="shared" si="125"/>
        <v>小学音乐</v>
      </c>
      <c r="U678" s="32" t="str">
        <f>IFERROR(VLOOKUP(复审!T678,#REF!,2,FALSE),"无此科目")</f>
        <v>无此科目</v>
      </c>
      <c r="V678" s="21" t="str">
        <f t="shared" si="126"/>
        <v/>
      </c>
      <c r="W678" s="21">
        <f t="shared" si="120"/>
        <v>0</v>
      </c>
      <c r="X678" s="21">
        <f t="shared" si="121"/>
        <v>1</v>
      </c>
      <c r="Y678" s="21" t="str">
        <f t="shared" si="127"/>
        <v/>
      </c>
      <c r="Z67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78" s="13" t="str">
        <f t="shared" si="122"/>
        <v/>
      </c>
      <c r="AB678" s="13" t="str">
        <f t="shared" si="128"/>
        <v>N</v>
      </c>
      <c r="AC678" s="13">
        <f t="shared" si="129"/>
        <v>383</v>
      </c>
      <c r="AD678" s="13" t="str">
        <f t="shared" si="130"/>
        <v/>
      </c>
      <c r="AE678" s="13" t="e">
        <f>IF(AND(VLOOKUP($T678,#REF!,2,0)=0,S678=""),"“错误请确认”",IF(VLOOKUP($T678,#REF!,2,0)=0,S678,VLOOKUP($T678,#REF!,2,0)))</f>
        <v>#REF!</v>
      </c>
      <c r="AF678" s="13" t="s">
        <v>3174</v>
      </c>
      <c r="AG678" s="13" t="e">
        <f>IF(VLOOKUP(T678,#REF!,29,0)=0,VLOOKUP(T678,#REF!,23,0)&amp;RIGHT(S678,2),VLOOKUP(T678,#REF!,23,0)&amp;VLOOKUP(T678,#REF!,29,0))</f>
        <v>#REF!</v>
      </c>
      <c r="AH678" s="13" t="s">
        <v>3175</v>
      </c>
      <c r="AI678" s="13" t="e">
        <f t="shared" si="131"/>
        <v>#REF!</v>
      </c>
    </row>
    <row r="679" ht="15" customHeight="1" spans="1:35">
      <c r="A679" s="21">
        <f t="shared" si="123"/>
        <v>678</v>
      </c>
      <c r="B679" s="22" t="s">
        <v>3176</v>
      </c>
      <c r="C679" s="22" t="s">
        <v>45</v>
      </c>
      <c r="D679" s="22" t="s">
        <v>36</v>
      </c>
      <c r="E679" s="22" t="s">
        <v>3177</v>
      </c>
      <c r="F679" s="22" t="s">
        <v>3176</v>
      </c>
      <c r="G679" s="22" t="s">
        <v>3176</v>
      </c>
      <c r="H679" s="22" t="s">
        <v>3176</v>
      </c>
      <c r="I679" s="22" t="s">
        <v>3176</v>
      </c>
      <c r="J679" s="22" t="s">
        <v>3176</v>
      </c>
      <c r="K679" s="22" t="s">
        <v>3125</v>
      </c>
      <c r="L679" s="22" t="s">
        <v>3178</v>
      </c>
      <c r="M679" s="22" t="s">
        <v>3179</v>
      </c>
      <c r="N679" s="22" t="e">
        <f>INDEX(#REF!,MATCH($K679,#REF!,0))</f>
        <v>#REF!</v>
      </c>
      <c r="O679" s="21"/>
      <c r="P679" s="25" t="str">
        <f t="shared" si="124"/>
        <v>小学音乐第6考场</v>
      </c>
      <c r="Q679" s="21"/>
      <c r="R679" s="21">
        <v>162</v>
      </c>
      <c r="S679" s="21"/>
      <c r="T679" s="32" t="str">
        <f t="shared" si="125"/>
        <v>小学音乐</v>
      </c>
      <c r="U679" s="32" t="str">
        <f>IFERROR(VLOOKUP(复审!T679,#REF!,2,FALSE),"无此科目")</f>
        <v>无此科目</v>
      </c>
      <c r="V679" s="21" t="str">
        <f t="shared" si="126"/>
        <v>无此科目162</v>
      </c>
      <c r="W679" s="21">
        <f t="shared" si="120"/>
        <v>162</v>
      </c>
      <c r="X679" s="21">
        <f t="shared" si="121"/>
        <v>1</v>
      </c>
      <c r="Y679" s="21">
        <f t="shared" si="127"/>
        <v>1</v>
      </c>
      <c r="Z67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79" s="13" t="str">
        <f t="shared" si="122"/>
        <v/>
      </c>
      <c r="AB679" s="13" t="str">
        <f t="shared" si="128"/>
        <v>Y</v>
      </c>
      <c r="AC679" s="13" t="str">
        <f t="shared" si="129"/>
        <v/>
      </c>
      <c r="AD679" s="13">
        <f t="shared" si="130"/>
        <v>1</v>
      </c>
      <c r="AE679" s="13" t="e">
        <f>IF(AND(VLOOKUP($T679,#REF!,2,0)=0,S679=""),"“错误请确认”",IF(VLOOKUP($T679,#REF!,2,0)=0,S679,VLOOKUP($T679,#REF!,2,0)))</f>
        <v>#REF!</v>
      </c>
      <c r="AF679" s="13" t="s">
        <v>3180</v>
      </c>
      <c r="AG679" s="13" t="e">
        <f>IF(VLOOKUP(T679,#REF!,29,0)=0,VLOOKUP(T679,#REF!,23,0)&amp;RIGHT(S679,2),VLOOKUP(T679,#REF!,23,0)&amp;VLOOKUP(T679,#REF!,29,0))</f>
        <v>#REF!</v>
      </c>
      <c r="AH679" s="13" t="s">
        <v>3128</v>
      </c>
      <c r="AI679" s="13" t="e">
        <f t="shared" si="131"/>
        <v>#REF!</v>
      </c>
    </row>
    <row r="680" ht="15" customHeight="1" spans="1:35">
      <c r="A680" s="21">
        <f t="shared" si="123"/>
        <v>679</v>
      </c>
      <c r="B680" s="22" t="s">
        <v>3181</v>
      </c>
      <c r="C680" s="22" t="s">
        <v>45</v>
      </c>
      <c r="D680" s="22" t="s">
        <v>36</v>
      </c>
      <c r="E680" s="22" t="s">
        <v>3182</v>
      </c>
      <c r="F680" s="22" t="s">
        <v>3181</v>
      </c>
      <c r="G680" s="22" t="s">
        <v>3181</v>
      </c>
      <c r="H680" s="22" t="s">
        <v>3181</v>
      </c>
      <c r="I680" s="22" t="s">
        <v>3181</v>
      </c>
      <c r="J680" s="22" t="s">
        <v>3181</v>
      </c>
      <c r="K680" s="22" t="s">
        <v>3125</v>
      </c>
      <c r="L680" s="22" t="s">
        <v>3183</v>
      </c>
      <c r="M680" s="22" t="s">
        <v>3184</v>
      </c>
      <c r="N680" s="22" t="e">
        <f>INDEX(#REF!,MATCH($K680,#REF!,0))</f>
        <v>#REF!</v>
      </c>
      <c r="O680" s="21"/>
      <c r="P680" s="25" t="str">
        <f t="shared" si="124"/>
        <v/>
      </c>
      <c r="Q680" s="21"/>
      <c r="R680" s="21"/>
      <c r="S680" s="21"/>
      <c r="T680" s="32" t="str">
        <f t="shared" si="125"/>
        <v>小学音乐</v>
      </c>
      <c r="U680" s="32" t="str">
        <f>IFERROR(VLOOKUP(复审!T680,#REF!,2,FALSE),"无此科目")</f>
        <v>无此科目</v>
      </c>
      <c r="V680" s="21" t="str">
        <f t="shared" si="126"/>
        <v/>
      </c>
      <c r="W680" s="21">
        <f t="shared" si="120"/>
        <v>0</v>
      </c>
      <c r="X680" s="21">
        <f t="shared" si="121"/>
        <v>1</v>
      </c>
      <c r="Y680" s="21" t="str">
        <f t="shared" si="127"/>
        <v/>
      </c>
      <c r="Z68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80" s="13" t="str">
        <f t="shared" si="122"/>
        <v/>
      </c>
      <c r="AB680" s="13" t="str">
        <f t="shared" si="128"/>
        <v>N</v>
      </c>
      <c r="AC680" s="13">
        <f t="shared" si="129"/>
        <v>384</v>
      </c>
      <c r="AD680" s="13" t="str">
        <f t="shared" si="130"/>
        <v/>
      </c>
      <c r="AE680" s="13" t="e">
        <f>IF(AND(VLOOKUP($T680,#REF!,2,0)=0,S680=""),"“错误请确认”",IF(VLOOKUP($T680,#REF!,2,0)=0,S680,VLOOKUP($T680,#REF!,2,0)))</f>
        <v>#REF!</v>
      </c>
      <c r="AF680" s="13" t="s">
        <v>3185</v>
      </c>
      <c r="AG680" s="13" t="e">
        <f>IF(VLOOKUP(T680,#REF!,29,0)=0,VLOOKUP(T680,#REF!,23,0)&amp;RIGHT(S680,2),VLOOKUP(T680,#REF!,23,0)&amp;VLOOKUP(T680,#REF!,29,0))</f>
        <v>#REF!</v>
      </c>
      <c r="AH680" s="13" t="s">
        <v>2869</v>
      </c>
      <c r="AI680" s="13" t="e">
        <f t="shared" si="131"/>
        <v>#REF!</v>
      </c>
    </row>
    <row r="681" ht="15" customHeight="1" spans="1:35">
      <c r="A681" s="21">
        <f t="shared" si="123"/>
        <v>680</v>
      </c>
      <c r="B681" s="22" t="s">
        <v>3186</v>
      </c>
      <c r="C681" s="22" t="s">
        <v>45</v>
      </c>
      <c r="D681" s="22" t="s">
        <v>36</v>
      </c>
      <c r="E681" s="22" t="s">
        <v>3187</v>
      </c>
      <c r="F681" s="22" t="s">
        <v>3186</v>
      </c>
      <c r="G681" s="22" t="s">
        <v>3186</v>
      </c>
      <c r="H681" s="22" t="s">
        <v>3186</v>
      </c>
      <c r="I681" s="22" t="s">
        <v>3186</v>
      </c>
      <c r="J681" s="22" t="s">
        <v>3186</v>
      </c>
      <c r="K681" s="22" t="s">
        <v>3125</v>
      </c>
      <c r="L681" s="22" t="s">
        <v>3188</v>
      </c>
      <c r="M681" s="22" t="s">
        <v>3189</v>
      </c>
      <c r="N681" s="22" t="e">
        <f>INDEX(#REF!,MATCH($K681,#REF!,0))</f>
        <v>#REF!</v>
      </c>
      <c r="O681" s="21"/>
      <c r="P681" s="25" t="str">
        <f t="shared" si="124"/>
        <v/>
      </c>
      <c r="Q681" s="21"/>
      <c r="R681" s="21"/>
      <c r="S681" s="21"/>
      <c r="T681" s="32" t="str">
        <f t="shared" si="125"/>
        <v>小学音乐</v>
      </c>
      <c r="U681" s="32" t="str">
        <f>IFERROR(VLOOKUP(复审!T681,#REF!,2,FALSE),"无此科目")</f>
        <v>无此科目</v>
      </c>
      <c r="V681" s="21" t="str">
        <f t="shared" si="126"/>
        <v/>
      </c>
      <c r="W681" s="21">
        <f t="shared" si="120"/>
        <v>0</v>
      </c>
      <c r="X681" s="21">
        <f t="shared" si="121"/>
        <v>1</v>
      </c>
      <c r="Y681" s="21" t="str">
        <f t="shared" si="127"/>
        <v/>
      </c>
      <c r="Z68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81" s="13" t="str">
        <f t="shared" si="122"/>
        <v/>
      </c>
      <c r="AB681" s="13" t="str">
        <f t="shared" si="128"/>
        <v>N</v>
      </c>
      <c r="AC681" s="13">
        <f t="shared" si="129"/>
        <v>385</v>
      </c>
      <c r="AD681" s="13" t="str">
        <f t="shared" si="130"/>
        <v/>
      </c>
      <c r="AE681" s="13" t="e">
        <f>IF(AND(VLOOKUP($T681,#REF!,2,0)=0,S681=""),"“错误请确认”",IF(VLOOKUP($T681,#REF!,2,0)=0,S681,VLOOKUP($T681,#REF!,2,0)))</f>
        <v>#REF!</v>
      </c>
      <c r="AF681" s="13" t="s">
        <v>3190</v>
      </c>
      <c r="AG681" s="13" t="e">
        <f>IF(VLOOKUP(T681,#REF!,29,0)=0,VLOOKUP(T681,#REF!,23,0)&amp;RIGHT(S681,2),VLOOKUP(T681,#REF!,23,0)&amp;VLOOKUP(T681,#REF!,29,0))</f>
        <v>#REF!</v>
      </c>
      <c r="AH681" s="13" t="s">
        <v>3191</v>
      </c>
      <c r="AI681" s="13" t="e">
        <f t="shared" si="131"/>
        <v>#REF!</v>
      </c>
    </row>
    <row r="682" ht="15" customHeight="1" spans="1:35">
      <c r="A682" s="21">
        <f t="shared" si="123"/>
        <v>681</v>
      </c>
      <c r="B682" s="22" t="s">
        <v>3192</v>
      </c>
      <c r="C682" s="22" t="s">
        <v>45</v>
      </c>
      <c r="D682" s="22" t="s">
        <v>36</v>
      </c>
      <c r="E682" s="22" t="s">
        <v>3193</v>
      </c>
      <c r="F682" s="22" t="s">
        <v>3192</v>
      </c>
      <c r="G682" s="22" t="s">
        <v>3192</v>
      </c>
      <c r="H682" s="22" t="s">
        <v>3192</v>
      </c>
      <c r="I682" s="22" t="s">
        <v>3192</v>
      </c>
      <c r="J682" s="22" t="s">
        <v>3192</v>
      </c>
      <c r="K682" s="22" t="s">
        <v>3125</v>
      </c>
      <c r="L682" s="22" t="s">
        <v>3194</v>
      </c>
      <c r="M682" s="22" t="s">
        <v>3195</v>
      </c>
      <c r="N682" s="22" t="e">
        <f>INDEX(#REF!,MATCH($K682,#REF!,0))</f>
        <v>#REF!</v>
      </c>
      <c r="O682" s="21"/>
      <c r="P682" s="25" t="str">
        <f t="shared" si="124"/>
        <v/>
      </c>
      <c r="Q682" s="21"/>
      <c r="R682" s="21"/>
      <c r="S682" s="21"/>
      <c r="T682" s="32" t="str">
        <f t="shared" si="125"/>
        <v>小学音乐</v>
      </c>
      <c r="U682" s="32" t="str">
        <f>IFERROR(VLOOKUP(复审!T682,#REF!,2,FALSE),"无此科目")</f>
        <v>无此科目</v>
      </c>
      <c r="V682" s="21" t="str">
        <f t="shared" si="126"/>
        <v/>
      </c>
      <c r="W682" s="21">
        <f t="shared" si="120"/>
        <v>0</v>
      </c>
      <c r="X682" s="21">
        <f t="shared" si="121"/>
        <v>1</v>
      </c>
      <c r="Y682" s="21" t="str">
        <f t="shared" si="127"/>
        <v/>
      </c>
      <c r="Z68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82" s="13" t="str">
        <f t="shared" si="122"/>
        <v/>
      </c>
      <c r="AB682" s="13" t="str">
        <f t="shared" si="128"/>
        <v>N</v>
      </c>
      <c r="AC682" s="13">
        <f t="shared" si="129"/>
        <v>386</v>
      </c>
      <c r="AD682" s="13" t="str">
        <f t="shared" si="130"/>
        <v/>
      </c>
      <c r="AE682" s="13" t="e">
        <f>IF(AND(VLOOKUP($T682,#REF!,2,0)=0,S682=""),"“错误请确认”",IF(VLOOKUP($T682,#REF!,2,0)=0,S682,VLOOKUP($T682,#REF!,2,0)))</f>
        <v>#REF!</v>
      </c>
      <c r="AF682" s="13" t="s">
        <v>3196</v>
      </c>
      <c r="AG682" s="13" t="e">
        <f>IF(VLOOKUP(T682,#REF!,29,0)=0,VLOOKUP(T682,#REF!,23,0)&amp;RIGHT(S682,2),VLOOKUP(T682,#REF!,23,0)&amp;VLOOKUP(T682,#REF!,29,0))</f>
        <v>#REF!</v>
      </c>
      <c r="AH682" s="13" t="s">
        <v>3197</v>
      </c>
      <c r="AI682" s="13" t="e">
        <f t="shared" si="131"/>
        <v>#REF!</v>
      </c>
    </row>
    <row r="683" ht="15" customHeight="1" spans="1:35">
      <c r="A683" s="21">
        <f t="shared" si="123"/>
        <v>682</v>
      </c>
      <c r="B683" s="22" t="s">
        <v>3198</v>
      </c>
      <c r="C683" s="22" t="s">
        <v>45</v>
      </c>
      <c r="D683" s="22" t="s">
        <v>36</v>
      </c>
      <c r="E683" s="22" t="s">
        <v>3199</v>
      </c>
      <c r="F683" s="22" t="s">
        <v>3198</v>
      </c>
      <c r="G683" s="22" t="s">
        <v>3198</v>
      </c>
      <c r="H683" s="22" t="s">
        <v>3198</v>
      </c>
      <c r="I683" s="22" t="s">
        <v>3198</v>
      </c>
      <c r="J683" s="22" t="s">
        <v>3198</v>
      </c>
      <c r="K683" s="22" t="s">
        <v>3125</v>
      </c>
      <c r="L683" s="22" t="s">
        <v>3200</v>
      </c>
      <c r="M683" s="22" t="s">
        <v>91</v>
      </c>
      <c r="N683" s="22" t="e">
        <f>INDEX(#REF!,MATCH($K683,#REF!,0))</f>
        <v>#REF!</v>
      </c>
      <c r="O683" s="21"/>
      <c r="P683" s="25" t="str">
        <f t="shared" si="124"/>
        <v/>
      </c>
      <c r="Q683" s="21"/>
      <c r="R683" s="21"/>
      <c r="S683" s="21"/>
      <c r="T683" s="32" t="str">
        <f t="shared" si="125"/>
        <v>小学音乐</v>
      </c>
      <c r="U683" s="32" t="str">
        <f>IFERROR(VLOOKUP(复审!T683,#REF!,2,FALSE),"无此科目")</f>
        <v>无此科目</v>
      </c>
      <c r="V683" s="21" t="str">
        <f t="shared" si="126"/>
        <v/>
      </c>
      <c r="W683" s="21">
        <f t="shared" si="120"/>
        <v>0</v>
      </c>
      <c r="X683" s="21">
        <f t="shared" si="121"/>
        <v>1</v>
      </c>
      <c r="Y683" s="21" t="str">
        <f t="shared" si="127"/>
        <v/>
      </c>
      <c r="Z68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83" s="13" t="str">
        <f t="shared" si="122"/>
        <v/>
      </c>
      <c r="AB683" s="13" t="str">
        <f t="shared" si="128"/>
        <v>N</v>
      </c>
      <c r="AC683" s="13">
        <f t="shared" si="129"/>
        <v>387</v>
      </c>
      <c r="AD683" s="13" t="str">
        <f t="shared" si="130"/>
        <v/>
      </c>
      <c r="AE683" s="13" t="e">
        <f>IF(AND(VLOOKUP($T683,#REF!,2,0)=0,S683=""),"“错误请确认”",IF(VLOOKUP($T683,#REF!,2,0)=0,S683,VLOOKUP($T683,#REF!,2,0)))</f>
        <v>#REF!</v>
      </c>
      <c r="AF683" s="13" t="s">
        <v>3201</v>
      </c>
      <c r="AG683" s="13" t="e">
        <f>IF(VLOOKUP(T683,#REF!,29,0)=0,VLOOKUP(T683,#REF!,23,0)&amp;RIGHT(S683,2),VLOOKUP(T683,#REF!,23,0)&amp;VLOOKUP(T683,#REF!,29,0))</f>
        <v>#REF!</v>
      </c>
      <c r="AH683" s="13" t="s">
        <v>50</v>
      </c>
      <c r="AI683" s="13" t="e">
        <f t="shared" si="131"/>
        <v>#REF!</v>
      </c>
    </row>
    <row r="684" ht="15" customHeight="1" spans="1:35">
      <c r="A684" s="21">
        <f t="shared" si="123"/>
        <v>683</v>
      </c>
      <c r="B684" s="22" t="s">
        <v>3202</v>
      </c>
      <c r="C684" s="22" t="s">
        <v>45</v>
      </c>
      <c r="D684" s="22" t="s">
        <v>36</v>
      </c>
      <c r="E684" s="22" t="s">
        <v>3203</v>
      </c>
      <c r="F684" s="22" t="s">
        <v>3202</v>
      </c>
      <c r="G684" s="22" t="s">
        <v>3202</v>
      </c>
      <c r="H684" s="22" t="s">
        <v>3202</v>
      </c>
      <c r="I684" s="22" t="s">
        <v>3202</v>
      </c>
      <c r="J684" s="22" t="s">
        <v>3202</v>
      </c>
      <c r="K684" s="22" t="s">
        <v>3125</v>
      </c>
      <c r="L684" s="22" t="s">
        <v>3204</v>
      </c>
      <c r="M684" s="22" t="s">
        <v>3204</v>
      </c>
      <c r="N684" s="22" t="e">
        <f>INDEX(#REF!,MATCH($K684,#REF!,0))</f>
        <v>#REF!</v>
      </c>
      <c r="O684" s="21"/>
      <c r="P684" s="25" t="str">
        <f t="shared" si="124"/>
        <v/>
      </c>
      <c r="Q684" s="21"/>
      <c r="R684" s="21"/>
      <c r="S684" s="21"/>
      <c r="T684" s="32" t="str">
        <f t="shared" si="125"/>
        <v>小学音乐</v>
      </c>
      <c r="U684" s="32" t="str">
        <f>IFERROR(VLOOKUP(复审!T684,#REF!,2,FALSE),"无此科目")</f>
        <v>无此科目</v>
      </c>
      <c r="V684" s="21" t="str">
        <f t="shared" si="126"/>
        <v/>
      </c>
      <c r="W684" s="21">
        <f t="shared" si="120"/>
        <v>0</v>
      </c>
      <c r="X684" s="21">
        <f t="shared" si="121"/>
        <v>1</v>
      </c>
      <c r="Y684" s="21" t="str">
        <f t="shared" si="127"/>
        <v/>
      </c>
      <c r="Z68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84" s="13" t="str">
        <f t="shared" si="122"/>
        <v/>
      </c>
      <c r="AB684" s="13" t="str">
        <f t="shared" si="128"/>
        <v>N</v>
      </c>
      <c r="AC684" s="13">
        <f t="shared" si="129"/>
        <v>388</v>
      </c>
      <c r="AD684" s="13" t="str">
        <f t="shared" si="130"/>
        <v/>
      </c>
      <c r="AE684" s="13" t="e">
        <f>IF(AND(VLOOKUP($T684,#REF!,2,0)=0,S684=""),"“错误请确认”",IF(VLOOKUP($T684,#REF!,2,0)=0,S684,VLOOKUP($T684,#REF!,2,0)))</f>
        <v>#REF!</v>
      </c>
      <c r="AF684" s="13" t="s">
        <v>3205</v>
      </c>
      <c r="AG684" s="13" t="e">
        <f>IF(VLOOKUP(T684,#REF!,29,0)=0,VLOOKUP(T684,#REF!,23,0)&amp;RIGHT(S684,2),VLOOKUP(T684,#REF!,23,0)&amp;VLOOKUP(T684,#REF!,29,0))</f>
        <v>#REF!</v>
      </c>
      <c r="AH684" s="13" t="s">
        <v>124</v>
      </c>
      <c r="AI684" s="13" t="e">
        <f t="shared" si="131"/>
        <v>#REF!</v>
      </c>
    </row>
    <row r="685" ht="15" customHeight="1" spans="1:35">
      <c r="A685" s="21">
        <f t="shared" si="123"/>
        <v>684</v>
      </c>
      <c r="B685" s="22" t="s">
        <v>3206</v>
      </c>
      <c r="C685" s="22" t="s">
        <v>45</v>
      </c>
      <c r="D685" s="22" t="s">
        <v>36</v>
      </c>
      <c r="E685" s="22" t="s">
        <v>3207</v>
      </c>
      <c r="F685" s="22" t="s">
        <v>3206</v>
      </c>
      <c r="G685" s="22" t="s">
        <v>3206</v>
      </c>
      <c r="H685" s="22" t="s">
        <v>3206</v>
      </c>
      <c r="I685" s="22" t="s">
        <v>3206</v>
      </c>
      <c r="J685" s="22" t="s">
        <v>3206</v>
      </c>
      <c r="K685" s="22" t="s">
        <v>3125</v>
      </c>
      <c r="L685" s="22" t="s">
        <v>3208</v>
      </c>
      <c r="M685" s="22" t="s">
        <v>3209</v>
      </c>
      <c r="N685" s="22" t="e">
        <f>INDEX(#REF!,MATCH($K685,#REF!,0))</f>
        <v>#REF!</v>
      </c>
      <c r="O685" s="21"/>
      <c r="P685" s="25" t="str">
        <f t="shared" si="124"/>
        <v/>
      </c>
      <c r="Q685" s="21"/>
      <c r="R685" s="21"/>
      <c r="S685" s="21"/>
      <c r="T685" s="32" t="str">
        <f t="shared" si="125"/>
        <v>小学音乐</v>
      </c>
      <c r="U685" s="32" t="str">
        <f>IFERROR(VLOOKUP(复审!T685,#REF!,2,FALSE),"无此科目")</f>
        <v>无此科目</v>
      </c>
      <c r="V685" s="21" t="str">
        <f t="shared" si="126"/>
        <v/>
      </c>
      <c r="W685" s="21">
        <f t="shared" si="120"/>
        <v>0</v>
      </c>
      <c r="X685" s="21">
        <f t="shared" si="121"/>
        <v>1</v>
      </c>
      <c r="Y685" s="21" t="str">
        <f t="shared" si="127"/>
        <v/>
      </c>
      <c r="Z68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85" s="13" t="str">
        <f t="shared" si="122"/>
        <v/>
      </c>
      <c r="AB685" s="13" t="str">
        <f t="shared" si="128"/>
        <v>N</v>
      </c>
      <c r="AC685" s="13">
        <f t="shared" si="129"/>
        <v>389</v>
      </c>
      <c r="AD685" s="13" t="str">
        <f t="shared" si="130"/>
        <v/>
      </c>
      <c r="AE685" s="13" t="e">
        <f>IF(AND(VLOOKUP($T685,#REF!,2,0)=0,S685=""),"“错误请确认”",IF(VLOOKUP($T685,#REF!,2,0)=0,S685,VLOOKUP($T685,#REF!,2,0)))</f>
        <v>#REF!</v>
      </c>
      <c r="AF685" s="13" t="s">
        <v>3210</v>
      </c>
      <c r="AG685" s="13" t="e">
        <f>IF(VLOOKUP(T685,#REF!,29,0)=0,VLOOKUP(T685,#REF!,23,0)&amp;RIGHT(S685,2),VLOOKUP(T685,#REF!,23,0)&amp;VLOOKUP(T685,#REF!,29,0))</f>
        <v>#REF!</v>
      </c>
      <c r="AH685" s="13" t="s">
        <v>3125</v>
      </c>
      <c r="AI685" s="13" t="e">
        <f t="shared" si="131"/>
        <v>#REF!</v>
      </c>
    </row>
    <row r="686" ht="15" customHeight="1" spans="1:35">
      <c r="A686" s="21">
        <f t="shared" si="123"/>
        <v>685</v>
      </c>
      <c r="B686" s="22" t="s">
        <v>3211</v>
      </c>
      <c r="C686" s="22" t="s">
        <v>45</v>
      </c>
      <c r="D686" s="22" t="s">
        <v>36</v>
      </c>
      <c r="E686" s="22" t="s">
        <v>3212</v>
      </c>
      <c r="F686" s="22" t="s">
        <v>3211</v>
      </c>
      <c r="G686" s="22" t="s">
        <v>3211</v>
      </c>
      <c r="H686" s="22" t="s">
        <v>3211</v>
      </c>
      <c r="I686" s="22" t="s">
        <v>3211</v>
      </c>
      <c r="J686" s="22" t="s">
        <v>3211</v>
      </c>
      <c r="K686" s="22" t="s">
        <v>3125</v>
      </c>
      <c r="L686" s="22" t="s">
        <v>3213</v>
      </c>
      <c r="M686" s="22" t="s">
        <v>91</v>
      </c>
      <c r="N686" s="22" t="e">
        <f>INDEX(#REF!,MATCH($K686,#REF!,0))</f>
        <v>#REF!</v>
      </c>
      <c r="O686" s="21"/>
      <c r="P686" s="25" t="str">
        <f t="shared" si="124"/>
        <v/>
      </c>
      <c r="Q686" s="21"/>
      <c r="R686" s="21"/>
      <c r="S686" s="21"/>
      <c r="T686" s="32" t="str">
        <f t="shared" si="125"/>
        <v>小学音乐</v>
      </c>
      <c r="U686" s="32" t="str">
        <f>IFERROR(VLOOKUP(复审!T686,#REF!,2,FALSE),"无此科目")</f>
        <v>无此科目</v>
      </c>
      <c r="V686" s="21" t="str">
        <f t="shared" si="126"/>
        <v/>
      </c>
      <c r="W686" s="21">
        <f t="shared" si="120"/>
        <v>0</v>
      </c>
      <c r="X686" s="21">
        <f t="shared" si="121"/>
        <v>1</v>
      </c>
      <c r="Y686" s="21" t="str">
        <f t="shared" si="127"/>
        <v/>
      </c>
      <c r="Z68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86" s="13" t="str">
        <f t="shared" si="122"/>
        <v/>
      </c>
      <c r="AB686" s="13" t="str">
        <f t="shared" si="128"/>
        <v>N</v>
      </c>
      <c r="AC686" s="13">
        <f t="shared" si="129"/>
        <v>390</v>
      </c>
      <c r="AD686" s="13" t="str">
        <f t="shared" si="130"/>
        <v/>
      </c>
      <c r="AE686" s="13" t="e">
        <f>IF(AND(VLOOKUP($T686,#REF!,2,0)=0,S686=""),"“错误请确认”",IF(VLOOKUP($T686,#REF!,2,0)=0,S686,VLOOKUP($T686,#REF!,2,0)))</f>
        <v>#REF!</v>
      </c>
      <c r="AF686" s="13" t="s">
        <v>3214</v>
      </c>
      <c r="AG686" s="13" t="e">
        <f>IF(VLOOKUP(T686,#REF!,29,0)=0,VLOOKUP(T686,#REF!,23,0)&amp;RIGHT(S686,2),VLOOKUP(T686,#REF!,23,0)&amp;VLOOKUP(T686,#REF!,29,0))</f>
        <v>#REF!</v>
      </c>
      <c r="AH686" s="13" t="s">
        <v>50</v>
      </c>
      <c r="AI686" s="13" t="e">
        <f t="shared" si="131"/>
        <v>#REF!</v>
      </c>
    </row>
    <row r="687" ht="14.25" customHeight="1" spans="1:35">
      <c r="A687" s="21">
        <f t="shared" si="123"/>
        <v>686</v>
      </c>
      <c r="B687" s="22" t="s">
        <v>3215</v>
      </c>
      <c r="C687" s="22" t="s">
        <v>45</v>
      </c>
      <c r="D687" s="22" t="s">
        <v>36</v>
      </c>
      <c r="E687" s="22" t="s">
        <v>3216</v>
      </c>
      <c r="F687" s="22" t="s">
        <v>3215</v>
      </c>
      <c r="G687" s="22" t="s">
        <v>3215</v>
      </c>
      <c r="H687" s="22" t="s">
        <v>3215</v>
      </c>
      <c r="I687" s="22" t="s">
        <v>3215</v>
      </c>
      <c r="J687" s="22" t="s">
        <v>3215</v>
      </c>
      <c r="K687" s="22" t="s">
        <v>3125</v>
      </c>
      <c r="L687" s="22" t="s">
        <v>3217</v>
      </c>
      <c r="M687" s="22" t="s">
        <v>3217</v>
      </c>
      <c r="N687" s="22" t="e">
        <f>INDEX(#REF!,MATCH($K687,#REF!,0))</f>
        <v>#REF!</v>
      </c>
      <c r="O687" s="21"/>
      <c r="P687" s="25" t="str">
        <f t="shared" si="124"/>
        <v>小学音乐第1考场</v>
      </c>
      <c r="Q687" s="21"/>
      <c r="R687" s="21">
        <v>4</v>
      </c>
      <c r="S687" s="21"/>
      <c r="T687" s="32" t="str">
        <f t="shared" si="125"/>
        <v>小学音乐</v>
      </c>
      <c r="U687" s="32" t="str">
        <f>IFERROR(VLOOKUP(复审!T687,#REF!,2,FALSE),"无此科目")</f>
        <v>无此科目</v>
      </c>
      <c r="V687" s="21" t="str">
        <f t="shared" si="126"/>
        <v>无此科目004</v>
      </c>
      <c r="W687" s="21">
        <f t="shared" si="120"/>
        <v>4</v>
      </c>
      <c r="X687" s="21">
        <f t="shared" si="121"/>
        <v>1</v>
      </c>
      <c r="Y687" s="21">
        <f t="shared" si="127"/>
        <v>1</v>
      </c>
      <c r="Z68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87" s="13" t="str">
        <f t="shared" si="122"/>
        <v/>
      </c>
      <c r="AB687" s="13" t="str">
        <f t="shared" si="128"/>
        <v>Y</v>
      </c>
      <c r="AC687" s="13" t="str">
        <f t="shared" si="129"/>
        <v/>
      </c>
      <c r="AD687" s="13">
        <f t="shared" si="130"/>
        <v>1</v>
      </c>
      <c r="AE687" s="13" t="e">
        <f>IF(AND(VLOOKUP($T687,#REF!,2,0)=0,S687=""),"“错误请确认”",IF(VLOOKUP($T687,#REF!,2,0)=0,S687,VLOOKUP($T687,#REF!,2,0)))</f>
        <v>#REF!</v>
      </c>
      <c r="AF687" s="13" t="s">
        <v>3218</v>
      </c>
      <c r="AG687" s="13" t="e">
        <f>IF(VLOOKUP(T687,#REF!,29,0)=0,VLOOKUP(T687,#REF!,23,0)&amp;RIGHT(S687,2),VLOOKUP(T687,#REF!,23,0)&amp;VLOOKUP(T687,#REF!,29,0))</f>
        <v>#REF!</v>
      </c>
      <c r="AH687" s="13" t="s">
        <v>3138</v>
      </c>
      <c r="AI687" s="13" t="e">
        <f t="shared" si="131"/>
        <v>#REF!</v>
      </c>
    </row>
    <row r="688" ht="15" customHeight="1" spans="1:35">
      <c r="A688" s="21">
        <f t="shared" si="123"/>
        <v>687</v>
      </c>
      <c r="B688" s="22" t="s">
        <v>3219</v>
      </c>
      <c r="C688" s="22" t="s">
        <v>45</v>
      </c>
      <c r="D688" s="22" t="s">
        <v>36</v>
      </c>
      <c r="E688" s="22" t="s">
        <v>3220</v>
      </c>
      <c r="F688" s="22" t="s">
        <v>3219</v>
      </c>
      <c r="G688" s="22" t="s">
        <v>3219</v>
      </c>
      <c r="H688" s="22" t="s">
        <v>3219</v>
      </c>
      <c r="I688" s="22" t="s">
        <v>3219</v>
      </c>
      <c r="J688" s="22" t="s">
        <v>3219</v>
      </c>
      <c r="K688" s="22" t="s">
        <v>3125</v>
      </c>
      <c r="L688" s="22" t="s">
        <v>3221</v>
      </c>
      <c r="M688" s="22" t="s">
        <v>3217</v>
      </c>
      <c r="N688" s="22" t="e">
        <f>INDEX(#REF!,MATCH($K688,#REF!,0))</f>
        <v>#REF!</v>
      </c>
      <c r="O688" s="21"/>
      <c r="P688" s="25" t="str">
        <f t="shared" si="124"/>
        <v>小学音乐第1考场</v>
      </c>
      <c r="Q688" s="21"/>
      <c r="R688" s="21">
        <v>5</v>
      </c>
      <c r="S688" s="21"/>
      <c r="T688" s="32" t="str">
        <f t="shared" si="125"/>
        <v>小学音乐</v>
      </c>
      <c r="U688" s="32" t="str">
        <f>IFERROR(VLOOKUP(复审!T688,#REF!,2,FALSE),"无此科目")</f>
        <v>无此科目</v>
      </c>
      <c r="V688" s="21" t="str">
        <f t="shared" si="126"/>
        <v>无此科目005</v>
      </c>
      <c r="W688" s="21">
        <f t="shared" si="120"/>
        <v>5</v>
      </c>
      <c r="X688" s="21">
        <f t="shared" si="121"/>
        <v>1</v>
      </c>
      <c r="Y688" s="21">
        <f t="shared" si="127"/>
        <v>1</v>
      </c>
      <c r="Z68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88" s="13" t="str">
        <f t="shared" si="122"/>
        <v/>
      </c>
      <c r="AB688" s="13" t="str">
        <f t="shared" si="128"/>
        <v>Y</v>
      </c>
      <c r="AC688" s="13" t="str">
        <f t="shared" si="129"/>
        <v/>
      </c>
      <c r="AD688" s="13">
        <f t="shared" si="130"/>
        <v>1</v>
      </c>
      <c r="AE688" s="13" t="e">
        <f>IF(AND(VLOOKUP($T688,#REF!,2,0)=0,S688=""),"“错误请确认”",IF(VLOOKUP($T688,#REF!,2,0)=0,S688,VLOOKUP($T688,#REF!,2,0)))</f>
        <v>#REF!</v>
      </c>
      <c r="AF688" s="13" t="s">
        <v>3222</v>
      </c>
      <c r="AG688" s="13" t="e">
        <f>IF(VLOOKUP(T688,#REF!,29,0)=0,VLOOKUP(T688,#REF!,23,0)&amp;RIGHT(S688,2),VLOOKUP(T688,#REF!,23,0)&amp;VLOOKUP(T688,#REF!,29,0))</f>
        <v>#REF!</v>
      </c>
      <c r="AH688" s="13" t="s">
        <v>3138</v>
      </c>
      <c r="AI688" s="13" t="e">
        <f t="shared" si="131"/>
        <v>#REF!</v>
      </c>
    </row>
    <row r="689" ht="15" customHeight="1" spans="1:35">
      <c r="A689" s="21">
        <f t="shared" si="123"/>
        <v>688</v>
      </c>
      <c r="B689" s="22" t="s">
        <v>3223</v>
      </c>
      <c r="C689" s="22" t="s">
        <v>45</v>
      </c>
      <c r="D689" s="22" t="s">
        <v>36</v>
      </c>
      <c r="E689" s="22" t="s">
        <v>3224</v>
      </c>
      <c r="F689" s="22" t="s">
        <v>3223</v>
      </c>
      <c r="G689" s="22" t="s">
        <v>3223</v>
      </c>
      <c r="H689" s="22" t="s">
        <v>3223</v>
      </c>
      <c r="I689" s="22" t="s">
        <v>3223</v>
      </c>
      <c r="J689" s="22" t="s">
        <v>3223</v>
      </c>
      <c r="K689" s="22" t="s">
        <v>3225</v>
      </c>
      <c r="L689" s="22" t="s">
        <v>3226</v>
      </c>
      <c r="M689" s="22" t="s">
        <v>3226</v>
      </c>
      <c r="N689" s="22" t="e">
        <f>INDEX(#REF!,MATCH($K689,#REF!,0))</f>
        <v>#REF!</v>
      </c>
      <c r="O689" s="21"/>
      <c r="P689" s="25" t="str">
        <f t="shared" si="124"/>
        <v>小学体育第2考场</v>
      </c>
      <c r="Q689" s="21"/>
      <c r="R689" s="21">
        <v>60</v>
      </c>
      <c r="S689" s="21"/>
      <c r="T689" s="32" t="str">
        <f t="shared" si="125"/>
        <v>小学体育</v>
      </c>
      <c r="U689" s="32" t="str">
        <f>IFERROR(VLOOKUP(复审!T689,#REF!,2,FALSE),"无此科目")</f>
        <v>无此科目</v>
      </c>
      <c r="V689" s="21" t="str">
        <f t="shared" si="126"/>
        <v>无此科目060</v>
      </c>
      <c r="W689" s="21">
        <f t="shared" si="120"/>
        <v>60</v>
      </c>
      <c r="X689" s="21">
        <f t="shared" si="121"/>
        <v>1</v>
      </c>
      <c r="Y689" s="21">
        <f t="shared" si="127"/>
        <v>1</v>
      </c>
      <c r="Z68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89" s="13" t="str">
        <f t="shared" si="122"/>
        <v/>
      </c>
      <c r="AB689" s="13" t="str">
        <f t="shared" si="128"/>
        <v>Y</v>
      </c>
      <c r="AC689" s="13" t="str">
        <f t="shared" si="129"/>
        <v/>
      </c>
      <c r="AD689" s="13">
        <f t="shared" si="130"/>
        <v>1</v>
      </c>
      <c r="AE689" s="13" t="e">
        <f>IF(AND(VLOOKUP($T689,#REF!,2,0)=0,S689=""),"“错误请确认”",IF(VLOOKUP($T689,#REF!,2,0)=0,S689,VLOOKUP($T689,#REF!,2,0)))</f>
        <v>#REF!</v>
      </c>
      <c r="AF689" s="13" t="s">
        <v>3227</v>
      </c>
      <c r="AG689" s="13" t="e">
        <f>IF(VLOOKUP(T689,#REF!,29,0)=0,VLOOKUP(T689,#REF!,23,0)&amp;RIGHT(S689,2),VLOOKUP(T689,#REF!,23,0)&amp;VLOOKUP(T689,#REF!,29,0))</f>
        <v>#REF!</v>
      </c>
      <c r="AH689" s="13" t="s">
        <v>3225</v>
      </c>
      <c r="AI689" s="13" t="e">
        <f t="shared" si="131"/>
        <v>#REF!</v>
      </c>
    </row>
    <row r="690" ht="15" customHeight="1" spans="1:35">
      <c r="A690" s="21">
        <f t="shared" si="123"/>
        <v>689</v>
      </c>
      <c r="B690" s="22" t="s">
        <v>3228</v>
      </c>
      <c r="C690" s="22" t="s">
        <v>35</v>
      </c>
      <c r="D690" s="22" t="s">
        <v>36</v>
      </c>
      <c r="E690" s="22" t="s">
        <v>3229</v>
      </c>
      <c r="F690" s="22" t="s">
        <v>3228</v>
      </c>
      <c r="G690" s="22" t="s">
        <v>3228</v>
      </c>
      <c r="H690" s="22" t="s">
        <v>3228</v>
      </c>
      <c r="I690" s="22" t="s">
        <v>3228</v>
      </c>
      <c r="J690" s="22" t="s">
        <v>3228</v>
      </c>
      <c r="K690" s="22" t="s">
        <v>3225</v>
      </c>
      <c r="L690" s="22" t="s">
        <v>3230</v>
      </c>
      <c r="M690" s="22" t="s">
        <v>3231</v>
      </c>
      <c r="N690" s="22" t="e">
        <f>INDEX(#REF!,MATCH($K690,#REF!,0))</f>
        <v>#REF!</v>
      </c>
      <c r="O690" s="21"/>
      <c r="P690" s="25" t="str">
        <f t="shared" si="124"/>
        <v>小学体育第6考场</v>
      </c>
      <c r="Q690" s="21"/>
      <c r="R690" s="21">
        <v>153</v>
      </c>
      <c r="S690" s="21"/>
      <c r="T690" s="32" t="str">
        <f t="shared" si="125"/>
        <v>小学体育</v>
      </c>
      <c r="U690" s="32" t="str">
        <f>IFERROR(VLOOKUP(复审!T690,#REF!,2,FALSE),"无此科目")</f>
        <v>无此科目</v>
      </c>
      <c r="V690" s="21" t="str">
        <f t="shared" si="126"/>
        <v>无此科目153</v>
      </c>
      <c r="W690" s="21">
        <f t="shared" si="120"/>
        <v>153</v>
      </c>
      <c r="X690" s="21">
        <f t="shared" si="121"/>
        <v>1</v>
      </c>
      <c r="Y690" s="21">
        <f t="shared" si="127"/>
        <v>1</v>
      </c>
      <c r="Z69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90" s="13" t="str">
        <f t="shared" si="122"/>
        <v/>
      </c>
      <c r="AB690" s="13" t="str">
        <f t="shared" si="128"/>
        <v>Y</v>
      </c>
      <c r="AC690" s="13" t="str">
        <f t="shared" si="129"/>
        <v/>
      </c>
      <c r="AD690" s="13">
        <f t="shared" si="130"/>
        <v>1</v>
      </c>
      <c r="AE690" s="13" t="e">
        <f>IF(AND(VLOOKUP($T690,#REF!,2,0)=0,S690=""),"“错误请确认”",IF(VLOOKUP($T690,#REF!,2,0)=0,S690,VLOOKUP($T690,#REF!,2,0)))</f>
        <v>#REF!</v>
      </c>
      <c r="AF690" s="13" t="s">
        <v>3232</v>
      </c>
      <c r="AG690" s="13" t="e">
        <f>IF(VLOOKUP(T690,#REF!,29,0)=0,VLOOKUP(T690,#REF!,23,0)&amp;RIGHT(S690,2),VLOOKUP(T690,#REF!,23,0)&amp;VLOOKUP(T690,#REF!,29,0))</f>
        <v>#REF!</v>
      </c>
      <c r="AH690" s="13" t="s">
        <v>61</v>
      </c>
      <c r="AI690" s="13" t="e">
        <f t="shared" si="131"/>
        <v>#REF!</v>
      </c>
    </row>
    <row r="691" ht="15" customHeight="1" spans="1:35">
      <c r="A691" s="21">
        <f t="shared" si="123"/>
        <v>690</v>
      </c>
      <c r="B691" s="22" t="s">
        <v>3233</v>
      </c>
      <c r="C691" s="22" t="s">
        <v>35</v>
      </c>
      <c r="D691" s="22" t="s">
        <v>36</v>
      </c>
      <c r="E691" s="22" t="s">
        <v>3234</v>
      </c>
      <c r="F691" s="22" t="s">
        <v>3233</v>
      </c>
      <c r="G691" s="22" t="s">
        <v>3233</v>
      </c>
      <c r="H691" s="22" t="s">
        <v>3233</v>
      </c>
      <c r="I691" s="22" t="s">
        <v>3233</v>
      </c>
      <c r="J691" s="22" t="s">
        <v>3233</v>
      </c>
      <c r="K691" s="22" t="s">
        <v>3225</v>
      </c>
      <c r="L691" s="22" t="s">
        <v>3235</v>
      </c>
      <c r="M691" s="22" t="s">
        <v>91</v>
      </c>
      <c r="N691" s="22" t="e">
        <f>INDEX(#REF!,MATCH($K691,#REF!,0))</f>
        <v>#REF!</v>
      </c>
      <c r="O691" s="21"/>
      <c r="P691" s="25" t="str">
        <f t="shared" si="124"/>
        <v>小学体育第7考场</v>
      </c>
      <c r="Q691" s="21"/>
      <c r="R691" s="21">
        <v>205</v>
      </c>
      <c r="S691" s="21"/>
      <c r="T691" s="32" t="str">
        <f t="shared" si="125"/>
        <v>小学体育</v>
      </c>
      <c r="U691" s="32" t="str">
        <f>IFERROR(VLOOKUP(复审!T691,#REF!,2,FALSE),"无此科目")</f>
        <v>无此科目</v>
      </c>
      <c r="V691" s="21" t="str">
        <f t="shared" si="126"/>
        <v>无此科目205</v>
      </c>
      <c r="W691" s="21">
        <f t="shared" si="120"/>
        <v>205</v>
      </c>
      <c r="X691" s="21">
        <f t="shared" si="121"/>
        <v>1</v>
      </c>
      <c r="Y691" s="21">
        <f t="shared" si="127"/>
        <v>1</v>
      </c>
      <c r="Z69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91" s="13" t="str">
        <f t="shared" si="122"/>
        <v/>
      </c>
      <c r="AB691" s="13" t="str">
        <f t="shared" si="128"/>
        <v>Y</v>
      </c>
      <c r="AC691" s="13" t="str">
        <f t="shared" si="129"/>
        <v/>
      </c>
      <c r="AD691" s="13">
        <f t="shared" si="130"/>
        <v>1</v>
      </c>
      <c r="AE691" s="13" t="e">
        <f>IF(AND(VLOOKUP($T691,#REF!,2,0)=0,S691=""),"“错误请确认”",IF(VLOOKUP($T691,#REF!,2,0)=0,S691,VLOOKUP($T691,#REF!,2,0)))</f>
        <v>#REF!</v>
      </c>
      <c r="AF691" s="13" t="s">
        <v>3236</v>
      </c>
      <c r="AG691" s="13" t="e">
        <f>IF(VLOOKUP(T691,#REF!,29,0)=0,VLOOKUP(T691,#REF!,23,0)&amp;RIGHT(S691,2),VLOOKUP(T691,#REF!,23,0)&amp;VLOOKUP(T691,#REF!,29,0))</f>
        <v>#REF!</v>
      </c>
      <c r="AH691" s="13" t="s">
        <v>61</v>
      </c>
      <c r="AI691" s="13" t="e">
        <f t="shared" si="131"/>
        <v>#REF!</v>
      </c>
    </row>
    <row r="692" ht="15" customHeight="1" spans="1:35">
      <c r="A692" s="21">
        <f t="shared" si="123"/>
        <v>691</v>
      </c>
      <c r="B692" s="22" t="s">
        <v>3237</v>
      </c>
      <c r="C692" s="22" t="s">
        <v>35</v>
      </c>
      <c r="D692" s="22" t="s">
        <v>36</v>
      </c>
      <c r="E692" s="22" t="s">
        <v>3238</v>
      </c>
      <c r="F692" s="22" t="s">
        <v>3237</v>
      </c>
      <c r="G692" s="22" t="s">
        <v>3237</v>
      </c>
      <c r="H692" s="22" t="s">
        <v>3237</v>
      </c>
      <c r="I692" s="22" t="s">
        <v>3237</v>
      </c>
      <c r="J692" s="22" t="s">
        <v>3237</v>
      </c>
      <c r="K692" s="22" t="s">
        <v>3225</v>
      </c>
      <c r="L692" s="22" t="s">
        <v>3239</v>
      </c>
      <c r="M692" s="22" t="s">
        <v>3239</v>
      </c>
      <c r="N692" s="22" t="e">
        <f>INDEX(#REF!,MATCH($K692,#REF!,0))</f>
        <v>#REF!</v>
      </c>
      <c r="O692" s="21"/>
      <c r="P692" s="25" t="str">
        <f t="shared" si="124"/>
        <v>小学体育第2考场</v>
      </c>
      <c r="Q692" s="21"/>
      <c r="R692" s="21">
        <v>44</v>
      </c>
      <c r="S692" s="21"/>
      <c r="T692" s="32" t="str">
        <f t="shared" si="125"/>
        <v>小学体育</v>
      </c>
      <c r="U692" s="32" t="str">
        <f>IFERROR(VLOOKUP(复审!T692,#REF!,2,FALSE),"无此科目")</f>
        <v>无此科目</v>
      </c>
      <c r="V692" s="21" t="str">
        <f t="shared" si="126"/>
        <v>无此科目044</v>
      </c>
      <c r="W692" s="21">
        <f t="shared" si="120"/>
        <v>44</v>
      </c>
      <c r="X692" s="21">
        <f t="shared" si="121"/>
        <v>1</v>
      </c>
      <c r="Y692" s="21">
        <f t="shared" si="127"/>
        <v>1</v>
      </c>
      <c r="Z69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92" s="13" t="str">
        <f t="shared" si="122"/>
        <v/>
      </c>
      <c r="AB692" s="13" t="str">
        <f t="shared" si="128"/>
        <v>Y</v>
      </c>
      <c r="AC692" s="13" t="str">
        <f t="shared" si="129"/>
        <v/>
      </c>
      <c r="AD692" s="13">
        <f t="shared" si="130"/>
        <v>1</v>
      </c>
      <c r="AE692" s="13" t="e">
        <f>IF(AND(VLOOKUP($T692,#REF!,2,0)=0,S692=""),"“错误请确认”",IF(VLOOKUP($T692,#REF!,2,0)=0,S692,VLOOKUP($T692,#REF!,2,0)))</f>
        <v>#REF!</v>
      </c>
      <c r="AF692" s="13" t="s">
        <v>3240</v>
      </c>
      <c r="AG692" s="13" t="e">
        <f>IF(VLOOKUP(T692,#REF!,29,0)=0,VLOOKUP(T692,#REF!,23,0)&amp;RIGHT(S692,2),VLOOKUP(T692,#REF!,23,0)&amp;VLOOKUP(T692,#REF!,29,0))</f>
        <v>#REF!</v>
      </c>
      <c r="AH692" s="13" t="s">
        <v>61</v>
      </c>
      <c r="AI692" s="13" t="e">
        <f t="shared" si="131"/>
        <v>#REF!</v>
      </c>
    </row>
    <row r="693" ht="15" customHeight="1" spans="1:35">
      <c r="A693" s="21">
        <f t="shared" si="123"/>
        <v>692</v>
      </c>
      <c r="B693" s="22" t="s">
        <v>3241</v>
      </c>
      <c r="C693" s="22" t="s">
        <v>45</v>
      </c>
      <c r="D693" s="22" t="s">
        <v>889</v>
      </c>
      <c r="E693" s="22" t="s">
        <v>3242</v>
      </c>
      <c r="F693" s="22" t="s">
        <v>3241</v>
      </c>
      <c r="G693" s="22" t="s">
        <v>3241</v>
      </c>
      <c r="H693" s="22" t="s">
        <v>3241</v>
      </c>
      <c r="I693" s="22" t="s">
        <v>3241</v>
      </c>
      <c r="J693" s="22" t="s">
        <v>3241</v>
      </c>
      <c r="K693" s="22" t="s">
        <v>3225</v>
      </c>
      <c r="L693" s="22" t="s">
        <v>3243</v>
      </c>
      <c r="M693" s="22" t="s">
        <v>3244</v>
      </c>
      <c r="N693" s="22" t="e">
        <f>INDEX(#REF!,MATCH($K693,#REF!,0))</f>
        <v>#REF!</v>
      </c>
      <c r="O693" s="21"/>
      <c r="P693" s="25" t="str">
        <f t="shared" si="124"/>
        <v/>
      </c>
      <c r="Q693" s="21"/>
      <c r="R693" s="21"/>
      <c r="S693" s="21"/>
      <c r="T693" s="32" t="str">
        <f t="shared" si="125"/>
        <v>小学体育</v>
      </c>
      <c r="U693" s="32" t="str">
        <f>IFERROR(VLOOKUP(复审!T693,#REF!,2,FALSE),"无此科目")</f>
        <v>无此科目</v>
      </c>
      <c r="V693" s="21" t="str">
        <f t="shared" si="126"/>
        <v/>
      </c>
      <c r="W693" s="21">
        <f t="shared" si="120"/>
        <v>0</v>
      </c>
      <c r="X693" s="21">
        <f t="shared" si="121"/>
        <v>1</v>
      </c>
      <c r="Y693" s="21" t="str">
        <f t="shared" si="127"/>
        <v/>
      </c>
      <c r="Z69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93" s="13" t="str">
        <f t="shared" si="122"/>
        <v/>
      </c>
      <c r="AB693" s="13" t="str">
        <f t="shared" si="128"/>
        <v>N</v>
      </c>
      <c r="AC693" s="13">
        <f t="shared" si="129"/>
        <v>391</v>
      </c>
      <c r="AD693" s="13" t="str">
        <f t="shared" si="130"/>
        <v/>
      </c>
      <c r="AE693" s="13" t="e">
        <f>IF(AND(VLOOKUP($T693,#REF!,2,0)=0,S693=""),"“错误请确认”",IF(VLOOKUP($T693,#REF!,2,0)=0,S693,VLOOKUP($T693,#REF!,2,0)))</f>
        <v>#REF!</v>
      </c>
      <c r="AF693" s="13" t="s">
        <v>3245</v>
      </c>
      <c r="AG693" s="13" t="e">
        <f>IF(VLOOKUP(T693,#REF!,29,0)=0,VLOOKUP(T693,#REF!,23,0)&amp;RIGHT(S693,2),VLOOKUP(T693,#REF!,23,0)&amp;VLOOKUP(T693,#REF!,29,0))</f>
        <v>#REF!</v>
      </c>
      <c r="AH693" s="13" t="s">
        <v>50</v>
      </c>
      <c r="AI693" s="13" t="e">
        <f t="shared" si="131"/>
        <v>#REF!</v>
      </c>
    </row>
    <row r="694" ht="15" customHeight="1" spans="1:35">
      <c r="A694" s="21">
        <f t="shared" si="123"/>
        <v>693</v>
      </c>
      <c r="B694" s="22" t="s">
        <v>3246</v>
      </c>
      <c r="C694" s="22" t="s">
        <v>35</v>
      </c>
      <c r="D694" s="22" t="s">
        <v>36</v>
      </c>
      <c r="E694" s="22" t="s">
        <v>3247</v>
      </c>
      <c r="F694" s="22" t="s">
        <v>3246</v>
      </c>
      <c r="G694" s="22" t="s">
        <v>3246</v>
      </c>
      <c r="H694" s="22" t="s">
        <v>3246</v>
      </c>
      <c r="I694" s="22" t="s">
        <v>3246</v>
      </c>
      <c r="J694" s="22" t="s">
        <v>3246</v>
      </c>
      <c r="K694" s="22" t="s">
        <v>3225</v>
      </c>
      <c r="L694" s="22" t="s">
        <v>3248</v>
      </c>
      <c r="M694" s="22" t="s">
        <v>3249</v>
      </c>
      <c r="N694" s="22" t="e">
        <f>INDEX(#REF!,MATCH($K694,#REF!,0))</f>
        <v>#REF!</v>
      </c>
      <c r="O694" s="21"/>
      <c r="P694" s="25" t="str">
        <f t="shared" si="124"/>
        <v/>
      </c>
      <c r="Q694" s="21"/>
      <c r="R694" s="21"/>
      <c r="S694" s="21"/>
      <c r="T694" s="32" t="str">
        <f t="shared" si="125"/>
        <v>小学体育</v>
      </c>
      <c r="U694" s="32" t="str">
        <f>IFERROR(VLOOKUP(复审!T694,#REF!,2,FALSE),"无此科目")</f>
        <v>无此科目</v>
      </c>
      <c r="V694" s="21" t="str">
        <f t="shared" si="126"/>
        <v/>
      </c>
      <c r="W694" s="21">
        <f t="shared" si="120"/>
        <v>0</v>
      </c>
      <c r="X694" s="21">
        <f t="shared" si="121"/>
        <v>1</v>
      </c>
      <c r="Y694" s="21" t="str">
        <f t="shared" si="127"/>
        <v/>
      </c>
      <c r="Z69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94" s="13" t="str">
        <f t="shared" si="122"/>
        <v/>
      </c>
      <c r="AB694" s="13" t="str">
        <f t="shared" si="128"/>
        <v>N</v>
      </c>
      <c r="AC694" s="13">
        <f t="shared" si="129"/>
        <v>392</v>
      </c>
      <c r="AD694" s="13" t="str">
        <f t="shared" si="130"/>
        <v/>
      </c>
      <c r="AE694" s="13" t="e">
        <f>IF(AND(VLOOKUP($T694,#REF!,2,0)=0,S694=""),"“错误请确认”",IF(VLOOKUP($T694,#REF!,2,0)=0,S694,VLOOKUP($T694,#REF!,2,0)))</f>
        <v>#REF!</v>
      </c>
      <c r="AF694" s="13" t="s">
        <v>3250</v>
      </c>
      <c r="AG694" s="13" t="e">
        <f>IF(VLOOKUP(T694,#REF!,29,0)=0,VLOOKUP(T694,#REF!,23,0)&amp;RIGHT(S694,2),VLOOKUP(T694,#REF!,23,0)&amp;VLOOKUP(T694,#REF!,29,0))</f>
        <v>#REF!</v>
      </c>
      <c r="AH694" s="13" t="s">
        <v>50</v>
      </c>
      <c r="AI694" s="13" t="e">
        <f t="shared" si="131"/>
        <v>#REF!</v>
      </c>
    </row>
    <row r="695" ht="15" customHeight="1" spans="1:35">
      <c r="A695" s="21">
        <f t="shared" si="123"/>
        <v>694</v>
      </c>
      <c r="B695" s="22" t="s">
        <v>3251</v>
      </c>
      <c r="C695" s="22" t="s">
        <v>35</v>
      </c>
      <c r="D695" s="22" t="s">
        <v>36</v>
      </c>
      <c r="E695" s="22" t="s">
        <v>3252</v>
      </c>
      <c r="F695" s="22" t="s">
        <v>3251</v>
      </c>
      <c r="G695" s="22" t="s">
        <v>3251</v>
      </c>
      <c r="H695" s="22" t="s">
        <v>3251</v>
      </c>
      <c r="I695" s="22" t="s">
        <v>3251</v>
      </c>
      <c r="J695" s="22" t="s">
        <v>3251</v>
      </c>
      <c r="K695" s="22" t="s">
        <v>3225</v>
      </c>
      <c r="L695" s="22" t="s">
        <v>3253</v>
      </c>
      <c r="M695" s="22" t="s">
        <v>3254</v>
      </c>
      <c r="N695" s="22" t="e">
        <f>INDEX(#REF!,MATCH($K695,#REF!,0))</f>
        <v>#REF!</v>
      </c>
      <c r="O695" s="21"/>
      <c r="P695" s="25" t="str">
        <f t="shared" si="124"/>
        <v>小学体育第1考场</v>
      </c>
      <c r="Q695" s="21"/>
      <c r="R695" s="21">
        <v>25</v>
      </c>
      <c r="S695" s="21"/>
      <c r="T695" s="32" t="str">
        <f t="shared" si="125"/>
        <v>小学体育</v>
      </c>
      <c r="U695" s="32" t="str">
        <f>IFERROR(VLOOKUP(复审!T695,#REF!,2,FALSE),"无此科目")</f>
        <v>无此科目</v>
      </c>
      <c r="V695" s="21" t="str">
        <f t="shared" si="126"/>
        <v>无此科目025</v>
      </c>
      <c r="W695" s="21">
        <f t="shared" si="120"/>
        <v>25</v>
      </c>
      <c r="X695" s="21">
        <f t="shared" si="121"/>
        <v>1</v>
      </c>
      <c r="Y695" s="21">
        <f t="shared" si="127"/>
        <v>1</v>
      </c>
      <c r="Z69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95" s="13" t="str">
        <f t="shared" si="122"/>
        <v/>
      </c>
      <c r="AB695" s="13" t="str">
        <f t="shared" si="128"/>
        <v>Y</v>
      </c>
      <c r="AC695" s="13" t="str">
        <f t="shared" si="129"/>
        <v/>
      </c>
      <c r="AD695" s="13">
        <f t="shared" si="130"/>
        <v>1</v>
      </c>
      <c r="AE695" s="13" t="e">
        <f>IF(AND(VLOOKUP($T695,#REF!,2,0)=0,S695=""),"“错误请确认”",IF(VLOOKUP($T695,#REF!,2,0)=0,S695,VLOOKUP($T695,#REF!,2,0)))</f>
        <v>#REF!</v>
      </c>
      <c r="AF695" s="13" t="s">
        <v>3255</v>
      </c>
      <c r="AG695" s="13" t="e">
        <f>IF(VLOOKUP(T695,#REF!,29,0)=0,VLOOKUP(T695,#REF!,23,0)&amp;RIGHT(S695,2),VLOOKUP(T695,#REF!,23,0)&amp;VLOOKUP(T695,#REF!,29,0))</f>
        <v>#REF!</v>
      </c>
      <c r="AH695" s="13" t="s">
        <v>3256</v>
      </c>
      <c r="AI695" s="13" t="e">
        <f t="shared" si="131"/>
        <v>#REF!</v>
      </c>
    </row>
    <row r="696" ht="15" customHeight="1" spans="1:35">
      <c r="A696" s="21">
        <f t="shared" si="123"/>
        <v>695</v>
      </c>
      <c r="B696" s="22" t="s">
        <v>3257</v>
      </c>
      <c r="C696" s="22" t="s">
        <v>35</v>
      </c>
      <c r="D696" s="22" t="s">
        <v>36</v>
      </c>
      <c r="E696" s="22" t="s">
        <v>3258</v>
      </c>
      <c r="F696" s="22" t="s">
        <v>3257</v>
      </c>
      <c r="G696" s="22" t="s">
        <v>3257</v>
      </c>
      <c r="H696" s="22" t="s">
        <v>3257</v>
      </c>
      <c r="I696" s="22" t="s">
        <v>3257</v>
      </c>
      <c r="J696" s="22" t="s">
        <v>3257</v>
      </c>
      <c r="K696" s="22" t="s">
        <v>3225</v>
      </c>
      <c r="L696" s="22" t="s">
        <v>3259</v>
      </c>
      <c r="M696" s="22" t="s">
        <v>3259</v>
      </c>
      <c r="N696" s="22" t="e">
        <f>INDEX(#REF!,MATCH($K696,#REF!,0))</f>
        <v>#REF!</v>
      </c>
      <c r="O696" s="21"/>
      <c r="P696" s="25" t="str">
        <f t="shared" si="124"/>
        <v>小学体育第6考场</v>
      </c>
      <c r="Q696" s="21"/>
      <c r="R696" s="21">
        <v>158</v>
      </c>
      <c r="S696" s="21"/>
      <c r="T696" s="32" t="str">
        <f t="shared" si="125"/>
        <v>小学体育</v>
      </c>
      <c r="U696" s="32" t="str">
        <f>IFERROR(VLOOKUP(复审!T696,#REF!,2,FALSE),"无此科目")</f>
        <v>无此科目</v>
      </c>
      <c r="V696" s="21" t="str">
        <f t="shared" si="126"/>
        <v>无此科目158</v>
      </c>
      <c r="W696" s="21">
        <f t="shared" si="120"/>
        <v>158</v>
      </c>
      <c r="X696" s="21">
        <f t="shared" si="121"/>
        <v>1</v>
      </c>
      <c r="Y696" s="21">
        <f t="shared" si="127"/>
        <v>1</v>
      </c>
      <c r="Z69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96" s="13" t="str">
        <f t="shared" si="122"/>
        <v/>
      </c>
      <c r="AB696" s="13" t="str">
        <f t="shared" si="128"/>
        <v>Y</v>
      </c>
      <c r="AC696" s="13" t="str">
        <f t="shared" si="129"/>
        <v/>
      </c>
      <c r="AD696" s="13">
        <f t="shared" si="130"/>
        <v>1</v>
      </c>
      <c r="AE696" s="13" t="e">
        <f>IF(AND(VLOOKUP($T696,#REF!,2,0)=0,S696=""),"“错误请确认”",IF(VLOOKUP($T696,#REF!,2,0)=0,S696,VLOOKUP($T696,#REF!,2,0)))</f>
        <v>#REF!</v>
      </c>
      <c r="AF696" s="13" t="s">
        <v>3260</v>
      </c>
      <c r="AG696" s="13" t="e">
        <f>IF(VLOOKUP(T696,#REF!,29,0)=0,VLOOKUP(T696,#REF!,23,0)&amp;RIGHT(S696,2),VLOOKUP(T696,#REF!,23,0)&amp;VLOOKUP(T696,#REF!,29,0))</f>
        <v>#REF!</v>
      </c>
      <c r="AH696" s="13" t="s">
        <v>3261</v>
      </c>
      <c r="AI696" s="13" t="e">
        <f t="shared" si="131"/>
        <v>#REF!</v>
      </c>
    </row>
    <row r="697" ht="15" customHeight="1" spans="1:35">
      <c r="A697" s="21">
        <f t="shared" si="123"/>
        <v>696</v>
      </c>
      <c r="B697" s="22" t="s">
        <v>3262</v>
      </c>
      <c r="C697" s="22" t="s">
        <v>35</v>
      </c>
      <c r="D697" s="22" t="s">
        <v>36</v>
      </c>
      <c r="E697" s="22" t="s">
        <v>3263</v>
      </c>
      <c r="F697" s="22" t="s">
        <v>3262</v>
      </c>
      <c r="G697" s="22" t="s">
        <v>3262</v>
      </c>
      <c r="H697" s="22" t="s">
        <v>3262</v>
      </c>
      <c r="I697" s="22" t="s">
        <v>3262</v>
      </c>
      <c r="J697" s="22" t="s">
        <v>3262</v>
      </c>
      <c r="K697" s="22" t="s">
        <v>3225</v>
      </c>
      <c r="L697" s="22" t="s">
        <v>3264</v>
      </c>
      <c r="M697" s="22" t="s">
        <v>3264</v>
      </c>
      <c r="N697" s="22" t="e">
        <f>INDEX(#REF!,MATCH($K697,#REF!,0))</f>
        <v>#REF!</v>
      </c>
      <c r="O697" s="21"/>
      <c r="P697" s="25" t="str">
        <f t="shared" si="124"/>
        <v>小学体育第4考场</v>
      </c>
      <c r="Q697" s="21"/>
      <c r="R697" s="21">
        <v>110</v>
      </c>
      <c r="S697" s="21"/>
      <c r="T697" s="32" t="str">
        <f t="shared" si="125"/>
        <v>小学体育</v>
      </c>
      <c r="U697" s="32" t="str">
        <f>IFERROR(VLOOKUP(复审!T697,#REF!,2,FALSE),"无此科目")</f>
        <v>无此科目</v>
      </c>
      <c r="V697" s="21" t="str">
        <f t="shared" si="126"/>
        <v>无此科目110</v>
      </c>
      <c r="W697" s="21">
        <f t="shared" si="120"/>
        <v>110</v>
      </c>
      <c r="X697" s="21">
        <f t="shared" si="121"/>
        <v>1</v>
      </c>
      <c r="Y697" s="21">
        <f t="shared" si="127"/>
        <v>1</v>
      </c>
      <c r="Z69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97" s="13" t="str">
        <f t="shared" si="122"/>
        <v/>
      </c>
      <c r="AB697" s="13" t="str">
        <f t="shared" si="128"/>
        <v>Y</v>
      </c>
      <c r="AC697" s="13" t="str">
        <f t="shared" si="129"/>
        <v/>
      </c>
      <c r="AD697" s="13">
        <f t="shared" si="130"/>
        <v>1</v>
      </c>
      <c r="AE697" s="13" t="e">
        <f>IF(AND(VLOOKUP($T697,#REF!,2,0)=0,S697=""),"“错误请确认”",IF(VLOOKUP($T697,#REF!,2,0)=0,S697,VLOOKUP($T697,#REF!,2,0)))</f>
        <v>#REF!</v>
      </c>
      <c r="AF697" s="13" t="s">
        <v>3265</v>
      </c>
      <c r="AG697" s="13" t="e">
        <f>IF(VLOOKUP(T697,#REF!,29,0)=0,VLOOKUP(T697,#REF!,23,0)&amp;RIGHT(S697,2),VLOOKUP(T697,#REF!,23,0)&amp;VLOOKUP(T697,#REF!,29,0))</f>
        <v>#REF!</v>
      </c>
      <c r="AH697" s="13" t="s">
        <v>61</v>
      </c>
      <c r="AI697" s="13" t="e">
        <f t="shared" si="131"/>
        <v>#REF!</v>
      </c>
    </row>
    <row r="698" ht="15" customHeight="1" spans="1:35">
      <c r="A698" s="21">
        <f t="shared" si="123"/>
        <v>697</v>
      </c>
      <c r="B698" s="22" t="s">
        <v>3266</v>
      </c>
      <c r="C698" s="22" t="s">
        <v>35</v>
      </c>
      <c r="D698" s="22" t="s">
        <v>36</v>
      </c>
      <c r="E698" s="22" t="s">
        <v>3267</v>
      </c>
      <c r="F698" s="22" t="s">
        <v>3266</v>
      </c>
      <c r="G698" s="22" t="s">
        <v>3266</v>
      </c>
      <c r="H698" s="22" t="s">
        <v>3266</v>
      </c>
      <c r="I698" s="22" t="s">
        <v>3266</v>
      </c>
      <c r="J698" s="22" t="s">
        <v>3266</v>
      </c>
      <c r="K698" s="22" t="s">
        <v>3225</v>
      </c>
      <c r="L698" s="22" t="s">
        <v>3268</v>
      </c>
      <c r="M698" s="22" t="s">
        <v>3269</v>
      </c>
      <c r="N698" s="22" t="e">
        <f>INDEX(#REF!,MATCH($K698,#REF!,0))</f>
        <v>#REF!</v>
      </c>
      <c r="O698" s="21"/>
      <c r="P698" s="25" t="str">
        <f t="shared" si="124"/>
        <v>小学体育第11考场</v>
      </c>
      <c r="Q698" s="21"/>
      <c r="R698" s="21">
        <v>318</v>
      </c>
      <c r="S698" s="21"/>
      <c r="T698" s="32" t="str">
        <f t="shared" si="125"/>
        <v>小学体育</v>
      </c>
      <c r="U698" s="32" t="str">
        <f>IFERROR(VLOOKUP(复审!T698,#REF!,2,FALSE),"无此科目")</f>
        <v>无此科目</v>
      </c>
      <c r="V698" s="21" t="str">
        <f t="shared" si="126"/>
        <v>无此科目318</v>
      </c>
      <c r="W698" s="21">
        <f t="shared" si="120"/>
        <v>318</v>
      </c>
      <c r="X698" s="21">
        <f t="shared" si="121"/>
        <v>1</v>
      </c>
      <c r="Y698" s="21">
        <f t="shared" si="127"/>
        <v>1</v>
      </c>
      <c r="Z69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98" s="13" t="str">
        <f t="shared" si="122"/>
        <v/>
      </c>
      <c r="AB698" s="13" t="str">
        <f t="shared" si="128"/>
        <v>Y</v>
      </c>
      <c r="AC698" s="13" t="str">
        <f t="shared" si="129"/>
        <v/>
      </c>
      <c r="AD698" s="13">
        <f t="shared" si="130"/>
        <v>1</v>
      </c>
      <c r="AE698" s="13" t="e">
        <f>IF(AND(VLOOKUP($T698,#REF!,2,0)=0,S698=""),"“错误请确认”",IF(VLOOKUP($T698,#REF!,2,0)=0,S698,VLOOKUP($T698,#REF!,2,0)))</f>
        <v>#REF!</v>
      </c>
      <c r="AF698" s="13" t="s">
        <v>3270</v>
      </c>
      <c r="AG698" s="13" t="e">
        <f>IF(VLOOKUP(T698,#REF!,29,0)=0,VLOOKUP(T698,#REF!,23,0)&amp;RIGHT(S698,2),VLOOKUP(T698,#REF!,23,0)&amp;VLOOKUP(T698,#REF!,29,0))</f>
        <v>#REF!</v>
      </c>
      <c r="AH698" s="13" t="s">
        <v>61</v>
      </c>
      <c r="AI698" s="13" t="e">
        <f t="shared" si="131"/>
        <v>#REF!</v>
      </c>
    </row>
    <row r="699" ht="15" customHeight="1" spans="1:35">
      <c r="A699" s="21">
        <f t="shared" si="123"/>
        <v>698</v>
      </c>
      <c r="B699" s="22" t="s">
        <v>3271</v>
      </c>
      <c r="C699" s="22" t="s">
        <v>35</v>
      </c>
      <c r="D699" s="22" t="s">
        <v>36</v>
      </c>
      <c r="E699" s="22" t="s">
        <v>3272</v>
      </c>
      <c r="F699" s="22" t="s">
        <v>3271</v>
      </c>
      <c r="G699" s="22" t="s">
        <v>3271</v>
      </c>
      <c r="H699" s="22" t="s">
        <v>3271</v>
      </c>
      <c r="I699" s="22" t="s">
        <v>3271</v>
      </c>
      <c r="J699" s="22" t="s">
        <v>3271</v>
      </c>
      <c r="K699" s="22" t="s">
        <v>3225</v>
      </c>
      <c r="L699" s="22" t="s">
        <v>3273</v>
      </c>
      <c r="M699" s="22" t="s">
        <v>3274</v>
      </c>
      <c r="N699" s="22" t="e">
        <f>INDEX(#REF!,MATCH($K699,#REF!,0))</f>
        <v>#REF!</v>
      </c>
      <c r="O699" s="21"/>
      <c r="P699" s="25" t="str">
        <f t="shared" si="124"/>
        <v/>
      </c>
      <c r="Q699" s="21"/>
      <c r="R699" s="21"/>
      <c r="S699" s="21"/>
      <c r="T699" s="32" t="str">
        <f t="shared" si="125"/>
        <v>小学体育</v>
      </c>
      <c r="U699" s="32" t="str">
        <f>IFERROR(VLOOKUP(复审!T699,#REF!,2,FALSE),"无此科目")</f>
        <v>无此科目</v>
      </c>
      <c r="V699" s="21" t="str">
        <f t="shared" si="126"/>
        <v/>
      </c>
      <c r="W699" s="21">
        <f t="shared" si="120"/>
        <v>0</v>
      </c>
      <c r="X699" s="21">
        <f t="shared" si="121"/>
        <v>1</v>
      </c>
      <c r="Y699" s="21" t="str">
        <f t="shared" si="127"/>
        <v/>
      </c>
      <c r="Z69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699" s="13" t="str">
        <f t="shared" si="122"/>
        <v/>
      </c>
      <c r="AB699" s="13" t="str">
        <f t="shared" si="128"/>
        <v>N</v>
      </c>
      <c r="AC699" s="13">
        <f t="shared" si="129"/>
        <v>393</v>
      </c>
      <c r="AD699" s="13" t="str">
        <f t="shared" si="130"/>
        <v/>
      </c>
      <c r="AE699" s="13" t="e">
        <f>IF(AND(VLOOKUP($T699,#REF!,2,0)=0,S699=""),"“错误请确认”",IF(VLOOKUP($T699,#REF!,2,0)=0,S699,VLOOKUP($T699,#REF!,2,0)))</f>
        <v>#REF!</v>
      </c>
      <c r="AF699" s="13" t="s">
        <v>3275</v>
      </c>
      <c r="AG699" s="13" t="e">
        <f>IF(VLOOKUP(T699,#REF!,29,0)=0,VLOOKUP(T699,#REF!,23,0)&amp;RIGHT(S699,2),VLOOKUP(T699,#REF!,23,0)&amp;VLOOKUP(T699,#REF!,29,0))</f>
        <v>#REF!</v>
      </c>
      <c r="AH699" s="13" t="s">
        <v>50</v>
      </c>
      <c r="AI699" s="13" t="e">
        <f t="shared" si="131"/>
        <v>#REF!</v>
      </c>
    </row>
    <row r="700" ht="15" customHeight="1" spans="1:35">
      <c r="A700" s="21">
        <f t="shared" si="123"/>
        <v>699</v>
      </c>
      <c r="B700" s="22" t="s">
        <v>3276</v>
      </c>
      <c r="C700" s="22" t="s">
        <v>35</v>
      </c>
      <c r="D700" s="22" t="s">
        <v>36</v>
      </c>
      <c r="E700" s="22" t="s">
        <v>3277</v>
      </c>
      <c r="F700" s="22" t="s">
        <v>3276</v>
      </c>
      <c r="G700" s="22" t="s">
        <v>3276</v>
      </c>
      <c r="H700" s="22" t="s">
        <v>3276</v>
      </c>
      <c r="I700" s="22" t="s">
        <v>3276</v>
      </c>
      <c r="J700" s="22" t="s">
        <v>3276</v>
      </c>
      <c r="K700" s="22" t="s">
        <v>3225</v>
      </c>
      <c r="L700" s="22" t="s">
        <v>3278</v>
      </c>
      <c r="M700" s="22" t="s">
        <v>3279</v>
      </c>
      <c r="N700" s="22" t="e">
        <f>INDEX(#REF!,MATCH($K700,#REF!,0))</f>
        <v>#REF!</v>
      </c>
      <c r="O700" s="21"/>
      <c r="P700" s="25" t="str">
        <f t="shared" si="124"/>
        <v/>
      </c>
      <c r="Q700" s="21"/>
      <c r="R700" s="21"/>
      <c r="S700" s="21"/>
      <c r="T700" s="32" t="str">
        <f t="shared" si="125"/>
        <v>小学体育</v>
      </c>
      <c r="U700" s="32" t="str">
        <f>IFERROR(VLOOKUP(复审!T700,#REF!,2,FALSE),"无此科目")</f>
        <v>无此科目</v>
      </c>
      <c r="V700" s="21" t="str">
        <f t="shared" si="126"/>
        <v/>
      </c>
      <c r="W700" s="21">
        <f t="shared" si="120"/>
        <v>0</v>
      </c>
      <c r="X700" s="21">
        <f t="shared" si="121"/>
        <v>1</v>
      </c>
      <c r="Y700" s="21" t="str">
        <f t="shared" si="127"/>
        <v/>
      </c>
      <c r="Z70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00" s="13" t="str">
        <f t="shared" si="122"/>
        <v/>
      </c>
      <c r="AB700" s="13" t="str">
        <f t="shared" si="128"/>
        <v>N</v>
      </c>
      <c r="AC700" s="13">
        <f t="shared" si="129"/>
        <v>394</v>
      </c>
      <c r="AD700" s="13" t="str">
        <f t="shared" si="130"/>
        <v/>
      </c>
      <c r="AE700" s="13" t="e">
        <f>IF(AND(VLOOKUP($T700,#REF!,2,0)=0,S700=""),"“错误请确认”",IF(VLOOKUP($T700,#REF!,2,0)=0,S700,VLOOKUP($T700,#REF!,2,0)))</f>
        <v>#REF!</v>
      </c>
      <c r="AF700" s="13" t="s">
        <v>3280</v>
      </c>
      <c r="AG700" s="13" t="e">
        <f>IF(VLOOKUP(T700,#REF!,29,0)=0,VLOOKUP(T700,#REF!,23,0)&amp;RIGHT(S700,2),VLOOKUP(T700,#REF!,23,0)&amp;VLOOKUP(T700,#REF!,29,0))</f>
        <v>#REF!</v>
      </c>
      <c r="AH700" s="13" t="s">
        <v>50</v>
      </c>
      <c r="AI700" s="13" t="e">
        <f t="shared" si="131"/>
        <v>#REF!</v>
      </c>
    </row>
    <row r="701" ht="15" customHeight="1" spans="1:35">
      <c r="A701" s="21">
        <f t="shared" si="123"/>
        <v>700</v>
      </c>
      <c r="B701" s="22" t="s">
        <v>3281</v>
      </c>
      <c r="C701" s="22" t="s">
        <v>35</v>
      </c>
      <c r="D701" s="22" t="s">
        <v>36</v>
      </c>
      <c r="E701" s="22" t="s">
        <v>3282</v>
      </c>
      <c r="F701" s="22" t="s">
        <v>3281</v>
      </c>
      <c r="G701" s="22" t="s">
        <v>3281</v>
      </c>
      <c r="H701" s="22" t="s">
        <v>3281</v>
      </c>
      <c r="I701" s="22" t="s">
        <v>3281</v>
      </c>
      <c r="J701" s="22" t="s">
        <v>3281</v>
      </c>
      <c r="K701" s="22" t="s">
        <v>3225</v>
      </c>
      <c r="L701" s="22" t="s">
        <v>3283</v>
      </c>
      <c r="M701" s="22" t="s">
        <v>3283</v>
      </c>
      <c r="N701" s="22" t="e">
        <f>INDEX(#REF!,MATCH($K701,#REF!,0))</f>
        <v>#REF!</v>
      </c>
      <c r="O701" s="21"/>
      <c r="P701" s="25" t="str">
        <f t="shared" si="124"/>
        <v/>
      </c>
      <c r="Q701" s="21"/>
      <c r="R701" s="21"/>
      <c r="S701" s="21"/>
      <c r="T701" s="32" t="str">
        <f t="shared" si="125"/>
        <v>小学体育</v>
      </c>
      <c r="U701" s="32" t="str">
        <f>IFERROR(VLOOKUP(复审!T701,#REF!,2,FALSE),"无此科目")</f>
        <v>无此科目</v>
      </c>
      <c r="V701" s="21" t="str">
        <f t="shared" si="126"/>
        <v/>
      </c>
      <c r="W701" s="21">
        <f t="shared" si="120"/>
        <v>0</v>
      </c>
      <c r="X701" s="21">
        <f t="shared" si="121"/>
        <v>1</v>
      </c>
      <c r="Y701" s="21" t="str">
        <f t="shared" si="127"/>
        <v/>
      </c>
      <c r="Z70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01" s="13" t="str">
        <f t="shared" si="122"/>
        <v/>
      </c>
      <c r="AB701" s="13" t="str">
        <f t="shared" si="128"/>
        <v>N</v>
      </c>
      <c r="AC701" s="13">
        <f t="shared" si="129"/>
        <v>395</v>
      </c>
      <c r="AD701" s="13" t="str">
        <f t="shared" si="130"/>
        <v/>
      </c>
      <c r="AE701" s="13" t="e">
        <f>IF(AND(VLOOKUP($T701,#REF!,2,0)=0,S701=""),"“错误请确认”",IF(VLOOKUP($T701,#REF!,2,0)=0,S701,VLOOKUP($T701,#REF!,2,0)))</f>
        <v>#REF!</v>
      </c>
      <c r="AF701" s="13" t="s">
        <v>3284</v>
      </c>
      <c r="AG701" s="13" t="e">
        <f>IF(VLOOKUP(T701,#REF!,29,0)=0,VLOOKUP(T701,#REF!,23,0)&amp;RIGHT(S701,2),VLOOKUP(T701,#REF!,23,0)&amp;VLOOKUP(T701,#REF!,29,0))</f>
        <v>#REF!</v>
      </c>
      <c r="AH701" s="13" t="s">
        <v>61</v>
      </c>
      <c r="AI701" s="13" t="e">
        <f t="shared" si="131"/>
        <v>#REF!</v>
      </c>
    </row>
    <row r="702" ht="15" customHeight="1" spans="1:35">
      <c r="A702" s="21">
        <f t="shared" si="123"/>
        <v>701</v>
      </c>
      <c r="B702" s="22" t="s">
        <v>3285</v>
      </c>
      <c r="C702" s="22" t="s">
        <v>35</v>
      </c>
      <c r="D702" s="22" t="s">
        <v>36</v>
      </c>
      <c r="E702" s="22" t="s">
        <v>3286</v>
      </c>
      <c r="F702" s="22" t="s">
        <v>3285</v>
      </c>
      <c r="G702" s="22" t="s">
        <v>3285</v>
      </c>
      <c r="H702" s="22" t="s">
        <v>3285</v>
      </c>
      <c r="I702" s="22" t="s">
        <v>3285</v>
      </c>
      <c r="J702" s="22" t="s">
        <v>3285</v>
      </c>
      <c r="K702" s="22" t="s">
        <v>3225</v>
      </c>
      <c r="L702" s="22" t="s">
        <v>3287</v>
      </c>
      <c r="M702" s="22" t="s">
        <v>3288</v>
      </c>
      <c r="N702" s="22" t="e">
        <f>INDEX(#REF!,MATCH($K702,#REF!,0))</f>
        <v>#REF!</v>
      </c>
      <c r="O702" s="21"/>
      <c r="P702" s="25" t="str">
        <f t="shared" si="124"/>
        <v/>
      </c>
      <c r="Q702" s="21"/>
      <c r="R702" s="21"/>
      <c r="S702" s="21"/>
      <c r="T702" s="32" t="str">
        <f t="shared" si="125"/>
        <v>小学体育</v>
      </c>
      <c r="U702" s="32" t="str">
        <f>IFERROR(VLOOKUP(复审!T702,#REF!,2,FALSE),"无此科目")</f>
        <v>无此科目</v>
      </c>
      <c r="V702" s="21" t="str">
        <f t="shared" si="126"/>
        <v/>
      </c>
      <c r="W702" s="21">
        <f t="shared" si="120"/>
        <v>0</v>
      </c>
      <c r="X702" s="21">
        <f t="shared" si="121"/>
        <v>1</v>
      </c>
      <c r="Y702" s="21" t="str">
        <f t="shared" si="127"/>
        <v/>
      </c>
      <c r="Z70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02" s="13" t="str">
        <f t="shared" si="122"/>
        <v/>
      </c>
      <c r="AB702" s="13" t="str">
        <f t="shared" si="128"/>
        <v>N</v>
      </c>
      <c r="AC702" s="13">
        <f t="shared" si="129"/>
        <v>396</v>
      </c>
      <c r="AD702" s="13" t="str">
        <f t="shared" si="130"/>
        <v/>
      </c>
      <c r="AE702" s="13" t="e">
        <f>IF(AND(VLOOKUP($T702,#REF!,2,0)=0,S702=""),"“错误请确认”",IF(VLOOKUP($T702,#REF!,2,0)=0,S702,VLOOKUP($T702,#REF!,2,0)))</f>
        <v>#REF!</v>
      </c>
      <c r="AF702" s="13" t="s">
        <v>3289</v>
      </c>
      <c r="AG702" s="13" t="e">
        <f>IF(VLOOKUP(T702,#REF!,29,0)=0,VLOOKUP(T702,#REF!,23,0)&amp;RIGHT(S702,2),VLOOKUP(T702,#REF!,23,0)&amp;VLOOKUP(T702,#REF!,29,0))</f>
        <v>#REF!</v>
      </c>
      <c r="AH702" s="13" t="s">
        <v>50</v>
      </c>
      <c r="AI702" s="13" t="e">
        <f t="shared" si="131"/>
        <v>#REF!</v>
      </c>
    </row>
    <row r="703" ht="15" customHeight="1" spans="1:35">
      <c r="A703" s="21">
        <f t="shared" si="123"/>
        <v>702</v>
      </c>
      <c r="B703" s="22" t="s">
        <v>3290</v>
      </c>
      <c r="C703" s="22" t="s">
        <v>35</v>
      </c>
      <c r="D703" s="22" t="s">
        <v>36</v>
      </c>
      <c r="E703" s="22" t="s">
        <v>3291</v>
      </c>
      <c r="F703" s="22" t="s">
        <v>3290</v>
      </c>
      <c r="G703" s="22" t="s">
        <v>3290</v>
      </c>
      <c r="H703" s="22" t="s">
        <v>3290</v>
      </c>
      <c r="I703" s="22" t="s">
        <v>3290</v>
      </c>
      <c r="J703" s="22" t="s">
        <v>3290</v>
      </c>
      <c r="K703" s="22" t="s">
        <v>3225</v>
      </c>
      <c r="L703" s="22" t="s">
        <v>3292</v>
      </c>
      <c r="M703" s="22" t="s">
        <v>91</v>
      </c>
      <c r="N703" s="22" t="e">
        <f>INDEX(#REF!,MATCH($K703,#REF!,0))</f>
        <v>#REF!</v>
      </c>
      <c r="O703" s="21"/>
      <c r="P703" s="25" t="str">
        <f t="shared" si="124"/>
        <v>小学体育第8考场</v>
      </c>
      <c r="Q703" s="21"/>
      <c r="R703" s="21">
        <v>227</v>
      </c>
      <c r="S703" s="21"/>
      <c r="T703" s="32" t="str">
        <f t="shared" si="125"/>
        <v>小学体育</v>
      </c>
      <c r="U703" s="32" t="str">
        <f>IFERROR(VLOOKUP(复审!T703,#REF!,2,FALSE),"无此科目")</f>
        <v>无此科目</v>
      </c>
      <c r="V703" s="21" t="str">
        <f t="shared" si="126"/>
        <v>无此科目227</v>
      </c>
      <c r="W703" s="21">
        <f t="shared" si="120"/>
        <v>227</v>
      </c>
      <c r="X703" s="21">
        <f t="shared" si="121"/>
        <v>1</v>
      </c>
      <c r="Y703" s="21">
        <f t="shared" si="127"/>
        <v>1</v>
      </c>
      <c r="Z70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03" s="13" t="str">
        <f t="shared" si="122"/>
        <v/>
      </c>
      <c r="AB703" s="13" t="str">
        <f t="shared" si="128"/>
        <v>Y</v>
      </c>
      <c r="AC703" s="13" t="str">
        <f t="shared" si="129"/>
        <v/>
      </c>
      <c r="AD703" s="13">
        <f t="shared" si="130"/>
        <v>1</v>
      </c>
      <c r="AE703" s="13" t="e">
        <f>IF(AND(VLOOKUP($T703,#REF!,2,0)=0,S703=""),"“错误请确认”",IF(VLOOKUP($T703,#REF!,2,0)=0,S703,VLOOKUP($T703,#REF!,2,0)))</f>
        <v>#REF!</v>
      </c>
      <c r="AF703" s="13" t="s">
        <v>3293</v>
      </c>
      <c r="AG703" s="13" t="e">
        <f>IF(VLOOKUP(T703,#REF!,29,0)=0,VLOOKUP(T703,#REF!,23,0)&amp;RIGHT(S703,2),VLOOKUP(T703,#REF!,23,0)&amp;VLOOKUP(T703,#REF!,29,0))</f>
        <v>#REF!</v>
      </c>
      <c r="AH703" s="13" t="s">
        <v>3294</v>
      </c>
      <c r="AI703" s="13" t="e">
        <f t="shared" si="131"/>
        <v>#REF!</v>
      </c>
    </row>
    <row r="704" ht="15" customHeight="1" spans="1:35">
      <c r="A704" s="21">
        <f t="shared" si="123"/>
        <v>703</v>
      </c>
      <c r="B704" s="22" t="s">
        <v>3295</v>
      </c>
      <c r="C704" s="22" t="s">
        <v>35</v>
      </c>
      <c r="D704" s="22" t="s">
        <v>36</v>
      </c>
      <c r="E704" s="22" t="s">
        <v>3296</v>
      </c>
      <c r="F704" s="22" t="s">
        <v>3295</v>
      </c>
      <c r="G704" s="22" t="s">
        <v>3295</v>
      </c>
      <c r="H704" s="22" t="s">
        <v>3295</v>
      </c>
      <c r="I704" s="22" t="s">
        <v>3295</v>
      </c>
      <c r="J704" s="22" t="s">
        <v>3295</v>
      </c>
      <c r="K704" s="22" t="s">
        <v>3225</v>
      </c>
      <c r="L704" s="22" t="s">
        <v>3297</v>
      </c>
      <c r="M704" s="22" t="s">
        <v>3297</v>
      </c>
      <c r="N704" s="22" t="e">
        <f>INDEX(#REF!,MATCH($K704,#REF!,0))</f>
        <v>#REF!</v>
      </c>
      <c r="O704" s="21"/>
      <c r="P704" s="25" t="str">
        <f t="shared" si="124"/>
        <v/>
      </c>
      <c r="Q704" s="21"/>
      <c r="R704" s="21"/>
      <c r="S704" s="21"/>
      <c r="T704" s="32" t="str">
        <f t="shared" si="125"/>
        <v>小学体育</v>
      </c>
      <c r="U704" s="32" t="str">
        <f>IFERROR(VLOOKUP(复审!T704,#REF!,2,FALSE),"无此科目")</f>
        <v>无此科目</v>
      </c>
      <c r="V704" s="21" t="str">
        <f t="shared" si="126"/>
        <v/>
      </c>
      <c r="W704" s="21">
        <f t="shared" si="120"/>
        <v>0</v>
      </c>
      <c r="X704" s="21">
        <f t="shared" si="121"/>
        <v>1</v>
      </c>
      <c r="Y704" s="21" t="str">
        <f t="shared" si="127"/>
        <v/>
      </c>
      <c r="Z70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04" s="13" t="str">
        <f t="shared" si="122"/>
        <v/>
      </c>
      <c r="AB704" s="13" t="str">
        <f t="shared" si="128"/>
        <v>N</v>
      </c>
      <c r="AC704" s="13">
        <f t="shared" si="129"/>
        <v>397</v>
      </c>
      <c r="AD704" s="13" t="str">
        <f t="shared" si="130"/>
        <v/>
      </c>
      <c r="AE704" s="13" t="e">
        <f>IF(AND(VLOOKUP($T704,#REF!,2,0)=0,S704=""),"“错误请确认”",IF(VLOOKUP($T704,#REF!,2,0)=0,S704,VLOOKUP($T704,#REF!,2,0)))</f>
        <v>#REF!</v>
      </c>
      <c r="AF704" s="13" t="s">
        <v>3298</v>
      </c>
      <c r="AG704" s="13" t="e">
        <f>IF(VLOOKUP(T704,#REF!,29,0)=0,VLOOKUP(T704,#REF!,23,0)&amp;RIGHT(S704,2),VLOOKUP(T704,#REF!,23,0)&amp;VLOOKUP(T704,#REF!,29,0))</f>
        <v>#REF!</v>
      </c>
      <c r="AH704" s="13" t="s">
        <v>50</v>
      </c>
      <c r="AI704" s="13" t="e">
        <f t="shared" si="131"/>
        <v>#REF!</v>
      </c>
    </row>
    <row r="705" ht="15" customHeight="1" spans="1:35">
      <c r="A705" s="21">
        <f t="shared" si="123"/>
        <v>704</v>
      </c>
      <c r="B705" s="22" t="s">
        <v>3299</v>
      </c>
      <c r="C705" s="22" t="s">
        <v>35</v>
      </c>
      <c r="D705" s="22" t="s">
        <v>36</v>
      </c>
      <c r="E705" s="22" t="s">
        <v>3300</v>
      </c>
      <c r="F705" s="22" t="s">
        <v>3299</v>
      </c>
      <c r="G705" s="22" t="s">
        <v>3299</v>
      </c>
      <c r="H705" s="22" t="s">
        <v>3299</v>
      </c>
      <c r="I705" s="22" t="s">
        <v>3299</v>
      </c>
      <c r="J705" s="22" t="s">
        <v>3299</v>
      </c>
      <c r="K705" s="22" t="s">
        <v>3225</v>
      </c>
      <c r="L705" s="22" t="s">
        <v>3301</v>
      </c>
      <c r="M705" s="22" t="s">
        <v>3302</v>
      </c>
      <c r="N705" s="22" t="e">
        <f>INDEX(#REF!,MATCH($K705,#REF!,0))</f>
        <v>#REF!</v>
      </c>
      <c r="O705" s="21"/>
      <c r="P705" s="25" t="str">
        <f t="shared" si="124"/>
        <v/>
      </c>
      <c r="Q705" s="21"/>
      <c r="R705" s="21"/>
      <c r="S705" s="21"/>
      <c r="T705" s="32" t="str">
        <f t="shared" si="125"/>
        <v>小学体育</v>
      </c>
      <c r="U705" s="32" t="str">
        <f>IFERROR(VLOOKUP(复审!T705,#REF!,2,FALSE),"无此科目")</f>
        <v>无此科目</v>
      </c>
      <c r="V705" s="21" t="str">
        <f t="shared" si="126"/>
        <v/>
      </c>
      <c r="W705" s="21">
        <f t="shared" si="120"/>
        <v>0</v>
      </c>
      <c r="X705" s="21">
        <f t="shared" si="121"/>
        <v>1</v>
      </c>
      <c r="Y705" s="21" t="str">
        <f t="shared" si="127"/>
        <v/>
      </c>
      <c r="Z70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05" s="13" t="str">
        <f t="shared" si="122"/>
        <v/>
      </c>
      <c r="AB705" s="13" t="str">
        <f t="shared" si="128"/>
        <v>N</v>
      </c>
      <c r="AC705" s="13">
        <f t="shared" si="129"/>
        <v>398</v>
      </c>
      <c r="AD705" s="13" t="str">
        <f t="shared" si="130"/>
        <v/>
      </c>
      <c r="AE705" s="13" t="e">
        <f>IF(AND(VLOOKUP($T705,#REF!,2,0)=0,S705=""),"“错误请确认”",IF(VLOOKUP($T705,#REF!,2,0)=0,S705,VLOOKUP($T705,#REF!,2,0)))</f>
        <v>#REF!</v>
      </c>
      <c r="AF705" s="13" t="s">
        <v>3303</v>
      </c>
      <c r="AG705" s="13" t="e">
        <f>IF(VLOOKUP(T705,#REF!,29,0)=0,VLOOKUP(T705,#REF!,23,0)&amp;RIGHT(S705,2),VLOOKUP(T705,#REF!,23,0)&amp;VLOOKUP(T705,#REF!,29,0))</f>
        <v>#REF!</v>
      </c>
      <c r="AH705" s="13" t="s">
        <v>50</v>
      </c>
      <c r="AI705" s="13" t="e">
        <f t="shared" si="131"/>
        <v>#REF!</v>
      </c>
    </row>
    <row r="706" ht="15" customHeight="1" spans="1:35">
      <c r="A706" s="21">
        <f t="shared" si="123"/>
        <v>705</v>
      </c>
      <c r="B706" s="22" t="s">
        <v>3304</v>
      </c>
      <c r="C706" s="22" t="s">
        <v>35</v>
      </c>
      <c r="D706" s="22" t="s">
        <v>36</v>
      </c>
      <c r="E706" s="22" t="s">
        <v>3305</v>
      </c>
      <c r="F706" s="22" t="s">
        <v>3304</v>
      </c>
      <c r="G706" s="22" t="s">
        <v>3304</v>
      </c>
      <c r="H706" s="22" t="s">
        <v>3304</v>
      </c>
      <c r="I706" s="22" t="s">
        <v>3304</v>
      </c>
      <c r="J706" s="22" t="s">
        <v>3304</v>
      </c>
      <c r="K706" s="22" t="s">
        <v>3225</v>
      </c>
      <c r="L706" s="22" t="s">
        <v>3306</v>
      </c>
      <c r="M706" s="22" t="s">
        <v>91</v>
      </c>
      <c r="N706" s="22" t="e">
        <f>INDEX(#REF!,MATCH($K706,#REF!,0))</f>
        <v>#REF!</v>
      </c>
      <c r="O706" s="21"/>
      <c r="P706" s="25" t="str">
        <f t="shared" si="124"/>
        <v/>
      </c>
      <c r="Q706" s="21"/>
      <c r="R706" s="21"/>
      <c r="S706" s="21"/>
      <c r="T706" s="32" t="str">
        <f t="shared" si="125"/>
        <v>小学体育</v>
      </c>
      <c r="U706" s="32" t="str">
        <f>IFERROR(VLOOKUP(复审!T706,#REF!,2,FALSE),"无此科目")</f>
        <v>无此科目</v>
      </c>
      <c r="V706" s="21" t="str">
        <f t="shared" si="126"/>
        <v/>
      </c>
      <c r="W706" s="21">
        <f t="shared" ref="W706:W769" si="132">COUNTIFS($U$2:$U$1000,U706,$R$2:$R$1000,"&lt;="&amp;R706)</f>
        <v>0</v>
      </c>
      <c r="X706" s="21">
        <f t="shared" ref="X706:X769" si="133">IF(E706="","",COUNTIF($E$2:$E$1000,E706&amp;"*"))</f>
        <v>1</v>
      </c>
      <c r="Y706" s="21" t="str">
        <f t="shared" si="127"/>
        <v/>
      </c>
      <c r="Z70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06" s="13" t="str">
        <f t="shared" ref="AA706:AA769" si="134">IF(OR(H706="硕士",H706="硕士在读",H706="硕士研究生",H706="研究生")=TRUE,"免考","")</f>
        <v/>
      </c>
      <c r="AB706" s="13" t="str">
        <f t="shared" si="128"/>
        <v>N</v>
      </c>
      <c r="AC706" s="13">
        <f t="shared" si="129"/>
        <v>399</v>
      </c>
      <c r="AD706" s="13" t="str">
        <f t="shared" si="130"/>
        <v/>
      </c>
      <c r="AE706" s="13" t="e">
        <f>IF(AND(VLOOKUP($T706,#REF!,2,0)=0,S706=""),"“错误请确认”",IF(VLOOKUP($T706,#REF!,2,0)=0,S706,VLOOKUP($T706,#REF!,2,0)))</f>
        <v>#REF!</v>
      </c>
      <c r="AF706" s="13" t="s">
        <v>3307</v>
      </c>
      <c r="AG706" s="13" t="e">
        <f>IF(VLOOKUP(T706,#REF!,29,0)=0,VLOOKUP(T706,#REF!,23,0)&amp;RIGHT(S706,2),VLOOKUP(T706,#REF!,23,0)&amp;VLOOKUP(T706,#REF!,29,0))</f>
        <v>#REF!</v>
      </c>
      <c r="AH706" s="13" t="s">
        <v>50</v>
      </c>
      <c r="AI706" s="13" t="e">
        <f t="shared" si="131"/>
        <v>#REF!</v>
      </c>
    </row>
    <row r="707" ht="15" customHeight="1" spans="1:35">
      <c r="A707" s="21">
        <f t="shared" ref="A707:A770" si="135">ROW()-1</f>
        <v>706</v>
      </c>
      <c r="B707" s="22" t="s">
        <v>3308</v>
      </c>
      <c r="C707" s="22" t="s">
        <v>35</v>
      </c>
      <c r="D707" s="22" t="s">
        <v>36</v>
      </c>
      <c r="E707" s="22" t="s">
        <v>3309</v>
      </c>
      <c r="F707" s="22" t="s">
        <v>3308</v>
      </c>
      <c r="G707" s="22" t="s">
        <v>3308</v>
      </c>
      <c r="H707" s="22" t="s">
        <v>3308</v>
      </c>
      <c r="I707" s="22" t="s">
        <v>3308</v>
      </c>
      <c r="J707" s="22" t="s">
        <v>3308</v>
      </c>
      <c r="K707" s="22" t="s">
        <v>3225</v>
      </c>
      <c r="L707" s="22" t="s">
        <v>3310</v>
      </c>
      <c r="M707" s="22" t="s">
        <v>3311</v>
      </c>
      <c r="N707" s="22" t="e">
        <f>INDEX(#REF!,MATCH($K707,#REF!,0))</f>
        <v>#REF!</v>
      </c>
      <c r="O707" s="21"/>
      <c r="P707" s="25" t="str">
        <f t="shared" ref="P707:P770" si="136">IF(W707=0,"",T707&amp;"第"&amp;ROUNDUP(W707/30,0)&amp;"考场")</f>
        <v/>
      </c>
      <c r="Q707" s="21"/>
      <c r="R707" s="21"/>
      <c r="S707" s="21"/>
      <c r="T707" s="32" t="str">
        <f t="shared" ref="T707:T770" si="137">LEFT(K707,20)</f>
        <v>小学体育</v>
      </c>
      <c r="U707" s="32" t="str">
        <f>IFERROR(VLOOKUP(复审!T707,#REF!,2,FALSE),"无此科目")</f>
        <v>无此科目</v>
      </c>
      <c r="V707" s="21" t="str">
        <f t="shared" ref="V707:V770" si="138">IF(R707="","",IF(W707&lt;=9,U707&amp;"00"&amp;W707,IF(W707&lt;=100,U707&amp;"0"&amp;W707,U707&amp;W707)))</f>
        <v/>
      </c>
      <c r="W707" s="21">
        <f t="shared" si="132"/>
        <v>0</v>
      </c>
      <c r="X707" s="21">
        <f t="shared" si="133"/>
        <v>1</v>
      </c>
      <c r="Y707" s="21" t="str">
        <f t="shared" ref="Y707:Y770" si="139">IF(OR(RIGHT(V707,1)=0,R707=""),"",COUNTIF($V$2:$V$961,V707))</f>
        <v/>
      </c>
      <c r="Z70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07" s="13" t="str">
        <f t="shared" si="134"/>
        <v/>
      </c>
      <c r="AB707" s="13" t="str">
        <f t="shared" ref="AB707:AB770" si="140">IF(B707="","",IF(R707&gt;=1,"Y","N"))</f>
        <v>N</v>
      </c>
      <c r="AC707" s="13">
        <f t="shared" ref="AC707:AC770" si="141">IF(OR(R707&gt;=1,B707=""),"",COUNTIFS($A$2:$A$961,"&lt;="&amp;A707,$A$2:$A$961,"&gt;="&amp;1,$AB$2:$AB$961,"N"))</f>
        <v>400</v>
      </c>
      <c r="AD707" s="13" t="str">
        <f t="shared" ref="AD707:AD770" si="142">IF(OR(RIGHT(V707,1)=0,R707=""),"",COUNTIF($R$2:$R$961,R707))</f>
        <v/>
      </c>
      <c r="AE707" s="13" t="e">
        <f>IF(AND(VLOOKUP($T707,#REF!,2,0)=0,S707=""),"“错误请确认”",IF(VLOOKUP($T707,#REF!,2,0)=0,S707,VLOOKUP($T707,#REF!,2,0)))</f>
        <v>#REF!</v>
      </c>
      <c r="AF707" s="13" t="s">
        <v>3312</v>
      </c>
      <c r="AG707" s="13" t="e">
        <f>IF(VLOOKUP(T707,#REF!,29,0)=0,VLOOKUP(T707,#REF!,23,0)&amp;RIGHT(S707,2),VLOOKUP(T707,#REF!,23,0)&amp;VLOOKUP(T707,#REF!,29,0))</f>
        <v>#REF!</v>
      </c>
      <c r="AH707" s="13" t="s">
        <v>50</v>
      </c>
      <c r="AI707" s="13" t="e">
        <f t="shared" ref="AI707:AI770" si="143">LEFT(AE707,5)</f>
        <v>#REF!</v>
      </c>
    </row>
    <row r="708" ht="15" customHeight="1" spans="1:35">
      <c r="A708" s="21">
        <f t="shared" si="135"/>
        <v>707</v>
      </c>
      <c r="B708" s="22" t="s">
        <v>3313</v>
      </c>
      <c r="C708" s="22" t="s">
        <v>35</v>
      </c>
      <c r="D708" s="22" t="s">
        <v>36</v>
      </c>
      <c r="E708" s="22" t="s">
        <v>3314</v>
      </c>
      <c r="F708" s="22" t="s">
        <v>3313</v>
      </c>
      <c r="G708" s="22" t="s">
        <v>3313</v>
      </c>
      <c r="H708" s="22" t="s">
        <v>3313</v>
      </c>
      <c r="I708" s="22" t="s">
        <v>3313</v>
      </c>
      <c r="J708" s="22" t="s">
        <v>3313</v>
      </c>
      <c r="K708" s="22" t="s">
        <v>3225</v>
      </c>
      <c r="L708" s="22" t="s">
        <v>3315</v>
      </c>
      <c r="M708" s="22" t="s">
        <v>3316</v>
      </c>
      <c r="N708" s="22" t="e">
        <f>INDEX(#REF!,MATCH($K708,#REF!,0))</f>
        <v>#REF!</v>
      </c>
      <c r="O708" s="21"/>
      <c r="P708" s="25" t="str">
        <f t="shared" si="136"/>
        <v/>
      </c>
      <c r="Q708" s="21"/>
      <c r="R708" s="21"/>
      <c r="S708" s="21"/>
      <c r="T708" s="32" t="str">
        <f t="shared" si="137"/>
        <v>小学体育</v>
      </c>
      <c r="U708" s="32" t="str">
        <f>IFERROR(VLOOKUP(复审!T708,#REF!,2,FALSE),"无此科目")</f>
        <v>无此科目</v>
      </c>
      <c r="V708" s="21" t="str">
        <f t="shared" si="138"/>
        <v/>
      </c>
      <c r="W708" s="21">
        <f t="shared" si="132"/>
        <v>0</v>
      </c>
      <c r="X708" s="21">
        <f t="shared" si="133"/>
        <v>1</v>
      </c>
      <c r="Y708" s="21" t="str">
        <f t="shared" si="139"/>
        <v/>
      </c>
      <c r="Z70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08" s="13" t="str">
        <f t="shared" si="134"/>
        <v/>
      </c>
      <c r="AB708" s="13" t="str">
        <f t="shared" si="140"/>
        <v>N</v>
      </c>
      <c r="AC708" s="13">
        <f t="shared" si="141"/>
        <v>401</v>
      </c>
      <c r="AD708" s="13" t="str">
        <f t="shared" si="142"/>
        <v/>
      </c>
      <c r="AE708" s="13" t="e">
        <f>IF(AND(VLOOKUP($T708,#REF!,2,0)=0,S708=""),"“错误请确认”",IF(VLOOKUP($T708,#REF!,2,0)=0,S708,VLOOKUP($T708,#REF!,2,0)))</f>
        <v>#REF!</v>
      </c>
      <c r="AF708" s="13" t="s">
        <v>3317</v>
      </c>
      <c r="AG708" s="13" t="e">
        <f>IF(VLOOKUP(T708,#REF!,29,0)=0,VLOOKUP(T708,#REF!,23,0)&amp;RIGHT(S708,2),VLOOKUP(T708,#REF!,23,0)&amp;VLOOKUP(T708,#REF!,29,0))</f>
        <v>#REF!</v>
      </c>
      <c r="AH708" s="13" t="s">
        <v>50</v>
      </c>
      <c r="AI708" s="13" t="e">
        <f t="shared" si="143"/>
        <v>#REF!</v>
      </c>
    </row>
    <row r="709" ht="15" customHeight="1" spans="1:35">
      <c r="A709" s="21">
        <f t="shared" si="135"/>
        <v>708</v>
      </c>
      <c r="B709" s="22" t="s">
        <v>3318</v>
      </c>
      <c r="C709" s="22" t="s">
        <v>35</v>
      </c>
      <c r="D709" s="22" t="s">
        <v>36</v>
      </c>
      <c r="E709" s="22" t="s">
        <v>3319</v>
      </c>
      <c r="F709" s="22" t="s">
        <v>3318</v>
      </c>
      <c r="G709" s="22" t="s">
        <v>3318</v>
      </c>
      <c r="H709" s="22" t="s">
        <v>3318</v>
      </c>
      <c r="I709" s="22" t="s">
        <v>3318</v>
      </c>
      <c r="J709" s="22" t="s">
        <v>3318</v>
      </c>
      <c r="K709" s="22" t="s">
        <v>3225</v>
      </c>
      <c r="L709" s="22" t="s">
        <v>3320</v>
      </c>
      <c r="M709" s="22" t="s">
        <v>3320</v>
      </c>
      <c r="N709" s="22" t="e">
        <f>INDEX(#REF!,MATCH($K709,#REF!,0))</f>
        <v>#REF!</v>
      </c>
      <c r="O709" s="21"/>
      <c r="P709" s="25" t="str">
        <f t="shared" si="136"/>
        <v>小学体育第6考场</v>
      </c>
      <c r="Q709" s="21"/>
      <c r="R709" s="21">
        <v>163</v>
      </c>
      <c r="S709" s="21"/>
      <c r="T709" s="32" t="str">
        <f t="shared" si="137"/>
        <v>小学体育</v>
      </c>
      <c r="U709" s="32" t="str">
        <f>IFERROR(VLOOKUP(复审!T709,#REF!,2,FALSE),"无此科目")</f>
        <v>无此科目</v>
      </c>
      <c r="V709" s="21" t="str">
        <f t="shared" si="138"/>
        <v>无此科目163</v>
      </c>
      <c r="W709" s="21">
        <f t="shared" si="132"/>
        <v>163</v>
      </c>
      <c r="X709" s="21">
        <f t="shared" si="133"/>
        <v>1</v>
      </c>
      <c r="Y709" s="21">
        <f t="shared" si="139"/>
        <v>1</v>
      </c>
      <c r="Z70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09" s="13" t="str">
        <f t="shared" si="134"/>
        <v/>
      </c>
      <c r="AB709" s="13" t="str">
        <f t="shared" si="140"/>
        <v>Y</v>
      </c>
      <c r="AC709" s="13" t="str">
        <f t="shared" si="141"/>
        <v/>
      </c>
      <c r="AD709" s="13">
        <f t="shared" si="142"/>
        <v>1</v>
      </c>
      <c r="AE709" s="13" t="e">
        <f>IF(AND(VLOOKUP($T709,#REF!,2,0)=0,S709=""),"“错误请确认”",IF(VLOOKUP($T709,#REF!,2,0)=0,S709,VLOOKUP($T709,#REF!,2,0)))</f>
        <v>#REF!</v>
      </c>
      <c r="AF709" s="13" t="s">
        <v>3321</v>
      </c>
      <c r="AG709" s="13" t="e">
        <f>IF(VLOOKUP(T709,#REF!,29,0)=0,VLOOKUP(T709,#REF!,23,0)&amp;RIGHT(S709,2),VLOOKUP(T709,#REF!,23,0)&amp;VLOOKUP(T709,#REF!,29,0))</f>
        <v>#REF!</v>
      </c>
      <c r="AH709" s="13" t="s">
        <v>3322</v>
      </c>
      <c r="AI709" s="13" t="e">
        <f t="shared" si="143"/>
        <v>#REF!</v>
      </c>
    </row>
    <row r="710" ht="15" customHeight="1" spans="1:35">
      <c r="A710" s="21">
        <f t="shared" si="135"/>
        <v>709</v>
      </c>
      <c r="B710" s="22" t="s">
        <v>3323</v>
      </c>
      <c r="C710" s="22" t="s">
        <v>35</v>
      </c>
      <c r="D710" s="22" t="s">
        <v>36</v>
      </c>
      <c r="E710" s="22" t="s">
        <v>3324</v>
      </c>
      <c r="F710" s="22" t="s">
        <v>3323</v>
      </c>
      <c r="G710" s="22" t="s">
        <v>3323</v>
      </c>
      <c r="H710" s="22" t="s">
        <v>3323</v>
      </c>
      <c r="I710" s="22" t="s">
        <v>3323</v>
      </c>
      <c r="J710" s="22" t="s">
        <v>3323</v>
      </c>
      <c r="K710" s="22" t="s">
        <v>3225</v>
      </c>
      <c r="L710" s="22" t="s">
        <v>3279</v>
      </c>
      <c r="M710" s="22" t="s">
        <v>91</v>
      </c>
      <c r="N710" s="22" t="e">
        <f>INDEX(#REF!,MATCH($K710,#REF!,0))</f>
        <v>#REF!</v>
      </c>
      <c r="O710" s="21"/>
      <c r="P710" s="25" t="str">
        <f t="shared" si="136"/>
        <v/>
      </c>
      <c r="Q710" s="21"/>
      <c r="R710" s="21"/>
      <c r="S710" s="21"/>
      <c r="T710" s="32" t="str">
        <f t="shared" si="137"/>
        <v>小学体育</v>
      </c>
      <c r="U710" s="32" t="str">
        <f>IFERROR(VLOOKUP(复审!T710,#REF!,2,FALSE),"无此科目")</f>
        <v>无此科目</v>
      </c>
      <c r="V710" s="21" t="str">
        <f t="shared" si="138"/>
        <v/>
      </c>
      <c r="W710" s="21">
        <f t="shared" si="132"/>
        <v>0</v>
      </c>
      <c r="X710" s="21">
        <f t="shared" si="133"/>
        <v>1</v>
      </c>
      <c r="Y710" s="21" t="str">
        <f t="shared" si="139"/>
        <v/>
      </c>
      <c r="Z71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10" s="13" t="str">
        <f t="shared" si="134"/>
        <v/>
      </c>
      <c r="AB710" s="13" t="str">
        <f t="shared" si="140"/>
        <v>N</v>
      </c>
      <c r="AC710" s="13">
        <f t="shared" si="141"/>
        <v>402</v>
      </c>
      <c r="AD710" s="13" t="str">
        <f t="shared" si="142"/>
        <v/>
      </c>
      <c r="AE710" s="13" t="e">
        <f>IF(AND(VLOOKUP($T710,#REF!,2,0)=0,S710=""),"“错误请确认”",IF(VLOOKUP($T710,#REF!,2,0)=0,S710,VLOOKUP($T710,#REF!,2,0)))</f>
        <v>#REF!</v>
      </c>
      <c r="AF710" s="13" t="s">
        <v>3325</v>
      </c>
      <c r="AG710" s="13" t="e">
        <f>IF(VLOOKUP(T710,#REF!,29,0)=0,VLOOKUP(T710,#REF!,23,0)&amp;RIGHT(S710,2),VLOOKUP(T710,#REF!,23,0)&amp;VLOOKUP(T710,#REF!,29,0))</f>
        <v>#REF!</v>
      </c>
      <c r="AH710" s="13" t="s">
        <v>50</v>
      </c>
      <c r="AI710" s="13" t="e">
        <f t="shared" si="143"/>
        <v>#REF!</v>
      </c>
    </row>
    <row r="711" ht="15" customHeight="1" spans="1:35">
      <c r="A711" s="21">
        <f t="shared" si="135"/>
        <v>710</v>
      </c>
      <c r="B711" s="22" t="s">
        <v>3326</v>
      </c>
      <c r="C711" s="22" t="s">
        <v>35</v>
      </c>
      <c r="D711" s="22" t="s">
        <v>36</v>
      </c>
      <c r="E711" s="22" t="s">
        <v>3327</v>
      </c>
      <c r="F711" s="22" t="s">
        <v>3326</v>
      </c>
      <c r="G711" s="22" t="s">
        <v>3326</v>
      </c>
      <c r="H711" s="22" t="s">
        <v>3326</v>
      </c>
      <c r="I711" s="22" t="s">
        <v>3326</v>
      </c>
      <c r="J711" s="22" t="s">
        <v>3326</v>
      </c>
      <c r="K711" s="22" t="s">
        <v>3225</v>
      </c>
      <c r="L711" s="22" t="s">
        <v>3328</v>
      </c>
      <c r="M711" s="22" t="s">
        <v>3329</v>
      </c>
      <c r="N711" s="22" t="e">
        <f>INDEX(#REF!,MATCH($K711,#REF!,0))</f>
        <v>#REF!</v>
      </c>
      <c r="O711" s="21"/>
      <c r="P711" s="25" t="str">
        <f t="shared" si="136"/>
        <v/>
      </c>
      <c r="Q711" s="21"/>
      <c r="R711" s="21"/>
      <c r="S711" s="21"/>
      <c r="T711" s="32" t="str">
        <f t="shared" si="137"/>
        <v>小学体育</v>
      </c>
      <c r="U711" s="32" t="str">
        <f>IFERROR(VLOOKUP(复审!T711,#REF!,2,FALSE),"无此科目")</f>
        <v>无此科目</v>
      </c>
      <c r="V711" s="21" t="str">
        <f t="shared" si="138"/>
        <v/>
      </c>
      <c r="W711" s="21">
        <f t="shared" si="132"/>
        <v>0</v>
      </c>
      <c r="X711" s="21">
        <f t="shared" si="133"/>
        <v>1</v>
      </c>
      <c r="Y711" s="21" t="str">
        <f t="shared" si="139"/>
        <v/>
      </c>
      <c r="Z71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11" s="13" t="str">
        <f t="shared" si="134"/>
        <v/>
      </c>
      <c r="AB711" s="13" t="str">
        <f t="shared" si="140"/>
        <v>N</v>
      </c>
      <c r="AC711" s="13">
        <f t="shared" si="141"/>
        <v>403</v>
      </c>
      <c r="AD711" s="13" t="str">
        <f t="shared" si="142"/>
        <v/>
      </c>
      <c r="AE711" s="13" t="e">
        <f>IF(AND(VLOOKUP($T711,#REF!,2,0)=0,S711=""),"“错误请确认”",IF(VLOOKUP($T711,#REF!,2,0)=0,S711,VLOOKUP($T711,#REF!,2,0)))</f>
        <v>#REF!</v>
      </c>
      <c r="AF711" s="13" t="s">
        <v>3330</v>
      </c>
      <c r="AG711" s="13" t="e">
        <f>IF(VLOOKUP(T711,#REF!,29,0)=0,VLOOKUP(T711,#REF!,23,0)&amp;RIGHT(S711,2),VLOOKUP(T711,#REF!,23,0)&amp;VLOOKUP(T711,#REF!,29,0))</f>
        <v>#REF!</v>
      </c>
      <c r="AH711" s="13" t="s">
        <v>50</v>
      </c>
      <c r="AI711" s="13" t="e">
        <f t="shared" si="143"/>
        <v>#REF!</v>
      </c>
    </row>
    <row r="712" ht="15" customHeight="1" spans="1:35">
      <c r="A712" s="21">
        <f t="shared" si="135"/>
        <v>711</v>
      </c>
      <c r="B712" s="22" t="s">
        <v>3331</v>
      </c>
      <c r="C712" s="22" t="s">
        <v>45</v>
      </c>
      <c r="D712" s="22" t="s">
        <v>36</v>
      </c>
      <c r="E712" s="22" t="s">
        <v>3332</v>
      </c>
      <c r="F712" s="22" t="s">
        <v>3331</v>
      </c>
      <c r="G712" s="22" t="s">
        <v>3331</v>
      </c>
      <c r="H712" s="22" t="s">
        <v>3331</v>
      </c>
      <c r="I712" s="22" t="s">
        <v>3331</v>
      </c>
      <c r="J712" s="22" t="s">
        <v>3331</v>
      </c>
      <c r="K712" s="22" t="s">
        <v>3225</v>
      </c>
      <c r="L712" s="22" t="s">
        <v>3333</v>
      </c>
      <c r="M712" s="22" t="s">
        <v>3334</v>
      </c>
      <c r="N712" s="22" t="e">
        <f>INDEX(#REF!,MATCH($K712,#REF!,0))</f>
        <v>#REF!</v>
      </c>
      <c r="O712" s="21"/>
      <c r="P712" s="25" t="str">
        <f t="shared" si="136"/>
        <v>小学体育第6考场</v>
      </c>
      <c r="Q712" s="21"/>
      <c r="R712" s="21">
        <v>157</v>
      </c>
      <c r="S712" s="21"/>
      <c r="T712" s="32" t="str">
        <f t="shared" si="137"/>
        <v>小学体育</v>
      </c>
      <c r="U712" s="32" t="str">
        <f>IFERROR(VLOOKUP(复审!T712,#REF!,2,FALSE),"无此科目")</f>
        <v>无此科目</v>
      </c>
      <c r="V712" s="21" t="str">
        <f t="shared" si="138"/>
        <v>无此科目157</v>
      </c>
      <c r="W712" s="21">
        <f t="shared" si="132"/>
        <v>157</v>
      </c>
      <c r="X712" s="21">
        <f t="shared" si="133"/>
        <v>1</v>
      </c>
      <c r="Y712" s="21">
        <f t="shared" si="139"/>
        <v>1</v>
      </c>
      <c r="Z71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12" s="13" t="str">
        <f t="shared" si="134"/>
        <v/>
      </c>
      <c r="AB712" s="13" t="str">
        <f t="shared" si="140"/>
        <v>Y</v>
      </c>
      <c r="AC712" s="13" t="str">
        <f t="shared" si="141"/>
        <v/>
      </c>
      <c r="AD712" s="13">
        <f t="shared" si="142"/>
        <v>1</v>
      </c>
      <c r="AE712" s="13" t="e">
        <f>IF(AND(VLOOKUP($T712,#REF!,2,0)=0,S712=""),"“错误请确认”",IF(VLOOKUP($T712,#REF!,2,0)=0,S712,VLOOKUP($T712,#REF!,2,0)))</f>
        <v>#REF!</v>
      </c>
      <c r="AF712" s="13" t="s">
        <v>3335</v>
      </c>
      <c r="AG712" s="13" t="e">
        <f>IF(VLOOKUP(T712,#REF!,29,0)=0,VLOOKUP(T712,#REF!,23,0)&amp;RIGHT(S712,2),VLOOKUP(T712,#REF!,23,0)&amp;VLOOKUP(T712,#REF!,29,0))</f>
        <v>#REF!</v>
      </c>
      <c r="AH712" s="13" t="s">
        <v>3256</v>
      </c>
      <c r="AI712" s="13" t="e">
        <f t="shared" si="143"/>
        <v>#REF!</v>
      </c>
    </row>
    <row r="713" ht="15" customHeight="1" spans="1:35">
      <c r="A713" s="21">
        <f t="shared" si="135"/>
        <v>712</v>
      </c>
      <c r="B713" s="22" t="s">
        <v>3336</v>
      </c>
      <c r="C713" s="22" t="s">
        <v>35</v>
      </c>
      <c r="D713" s="22" t="s">
        <v>36</v>
      </c>
      <c r="E713" s="22" t="s">
        <v>3337</v>
      </c>
      <c r="F713" s="22" t="s">
        <v>3336</v>
      </c>
      <c r="G713" s="22" t="s">
        <v>3336</v>
      </c>
      <c r="H713" s="22" t="s">
        <v>3336</v>
      </c>
      <c r="I713" s="22" t="s">
        <v>3336</v>
      </c>
      <c r="J713" s="22" t="s">
        <v>3336</v>
      </c>
      <c r="K713" s="22" t="s">
        <v>3225</v>
      </c>
      <c r="L713" s="22" t="s">
        <v>3338</v>
      </c>
      <c r="M713" s="22" t="s">
        <v>3339</v>
      </c>
      <c r="N713" s="22" t="e">
        <f>INDEX(#REF!,MATCH($K713,#REF!,0))</f>
        <v>#REF!</v>
      </c>
      <c r="O713" s="21"/>
      <c r="P713" s="25" t="str">
        <f t="shared" si="136"/>
        <v>小学体育第11考场</v>
      </c>
      <c r="Q713" s="21"/>
      <c r="R713" s="21">
        <v>301</v>
      </c>
      <c r="S713" s="21"/>
      <c r="T713" s="32" t="str">
        <f t="shared" si="137"/>
        <v>小学体育</v>
      </c>
      <c r="U713" s="32" t="str">
        <f>IFERROR(VLOOKUP(复审!T713,#REF!,2,FALSE),"无此科目")</f>
        <v>无此科目</v>
      </c>
      <c r="V713" s="21" t="str">
        <f t="shared" si="138"/>
        <v>无此科目301</v>
      </c>
      <c r="W713" s="21">
        <f t="shared" si="132"/>
        <v>301</v>
      </c>
      <c r="X713" s="21">
        <f t="shared" si="133"/>
        <v>1</v>
      </c>
      <c r="Y713" s="21">
        <f t="shared" si="139"/>
        <v>1</v>
      </c>
      <c r="Z71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13" s="13" t="str">
        <f t="shared" si="134"/>
        <v/>
      </c>
      <c r="AB713" s="13" t="str">
        <f t="shared" si="140"/>
        <v>Y</v>
      </c>
      <c r="AC713" s="13" t="str">
        <f t="shared" si="141"/>
        <v/>
      </c>
      <c r="AD713" s="13">
        <f t="shared" si="142"/>
        <v>1</v>
      </c>
      <c r="AE713" s="13" t="e">
        <f>IF(AND(VLOOKUP($T713,#REF!,2,0)=0,S713=""),"“错误请确认”",IF(VLOOKUP($T713,#REF!,2,0)=0,S713,VLOOKUP($T713,#REF!,2,0)))</f>
        <v>#REF!</v>
      </c>
      <c r="AF713" s="13" t="s">
        <v>3340</v>
      </c>
      <c r="AG713" s="13" t="e">
        <f>IF(VLOOKUP(T713,#REF!,29,0)=0,VLOOKUP(T713,#REF!,23,0)&amp;RIGHT(S713,2),VLOOKUP(T713,#REF!,23,0)&amp;VLOOKUP(T713,#REF!,29,0))</f>
        <v>#REF!</v>
      </c>
      <c r="AH713" s="13" t="s">
        <v>3322</v>
      </c>
      <c r="AI713" s="13" t="e">
        <f t="shared" si="143"/>
        <v>#REF!</v>
      </c>
    </row>
    <row r="714" ht="15" customHeight="1" spans="1:35">
      <c r="A714" s="21">
        <f t="shared" si="135"/>
        <v>713</v>
      </c>
      <c r="B714" s="22" t="s">
        <v>3341</v>
      </c>
      <c r="C714" s="22" t="s">
        <v>35</v>
      </c>
      <c r="D714" s="22" t="s">
        <v>36</v>
      </c>
      <c r="E714" s="22" t="s">
        <v>3342</v>
      </c>
      <c r="F714" s="22" t="s">
        <v>3341</v>
      </c>
      <c r="G714" s="22" t="s">
        <v>3341</v>
      </c>
      <c r="H714" s="22" t="s">
        <v>3341</v>
      </c>
      <c r="I714" s="22" t="s">
        <v>3341</v>
      </c>
      <c r="J714" s="22" t="s">
        <v>3341</v>
      </c>
      <c r="K714" s="22" t="s">
        <v>3225</v>
      </c>
      <c r="L714" s="22" t="s">
        <v>3343</v>
      </c>
      <c r="M714" s="22" t="s">
        <v>3344</v>
      </c>
      <c r="N714" s="22" t="e">
        <f>INDEX(#REF!,MATCH($K714,#REF!,0))</f>
        <v>#REF!</v>
      </c>
      <c r="O714" s="21"/>
      <c r="P714" s="25" t="str">
        <f t="shared" si="136"/>
        <v>小学体育第3考场</v>
      </c>
      <c r="Q714" s="21"/>
      <c r="R714" s="21">
        <v>84</v>
      </c>
      <c r="S714" s="21"/>
      <c r="T714" s="32" t="str">
        <f t="shared" si="137"/>
        <v>小学体育</v>
      </c>
      <c r="U714" s="32" t="str">
        <f>IFERROR(VLOOKUP(复审!T714,#REF!,2,FALSE),"无此科目")</f>
        <v>无此科目</v>
      </c>
      <c r="V714" s="21" t="str">
        <f t="shared" si="138"/>
        <v>无此科目084</v>
      </c>
      <c r="W714" s="21">
        <f t="shared" si="132"/>
        <v>84</v>
      </c>
      <c r="X714" s="21">
        <f t="shared" si="133"/>
        <v>1</v>
      </c>
      <c r="Y714" s="21">
        <f t="shared" si="139"/>
        <v>1</v>
      </c>
      <c r="Z71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14" s="13" t="str">
        <f t="shared" si="134"/>
        <v/>
      </c>
      <c r="AB714" s="13" t="str">
        <f t="shared" si="140"/>
        <v>Y</v>
      </c>
      <c r="AC714" s="13" t="str">
        <f t="shared" si="141"/>
        <v/>
      </c>
      <c r="AD714" s="13">
        <f t="shared" si="142"/>
        <v>1</v>
      </c>
      <c r="AE714" s="13" t="e">
        <f>IF(AND(VLOOKUP($T714,#REF!,2,0)=0,S714=""),"“错误请确认”",IF(VLOOKUP($T714,#REF!,2,0)=0,S714,VLOOKUP($T714,#REF!,2,0)))</f>
        <v>#REF!</v>
      </c>
      <c r="AF714" s="13" t="s">
        <v>3345</v>
      </c>
      <c r="AG714" s="13" t="e">
        <f>IF(VLOOKUP(T714,#REF!,29,0)=0,VLOOKUP(T714,#REF!,23,0)&amp;RIGHT(S714,2),VLOOKUP(T714,#REF!,23,0)&amp;VLOOKUP(T714,#REF!,29,0))</f>
        <v>#REF!</v>
      </c>
      <c r="AH714" s="13" t="s">
        <v>3256</v>
      </c>
      <c r="AI714" s="13" t="e">
        <f t="shared" si="143"/>
        <v>#REF!</v>
      </c>
    </row>
    <row r="715" ht="15" customHeight="1" spans="1:35">
      <c r="A715" s="21">
        <f t="shared" si="135"/>
        <v>714</v>
      </c>
      <c r="B715" s="22" t="s">
        <v>3346</v>
      </c>
      <c r="C715" s="22" t="s">
        <v>45</v>
      </c>
      <c r="D715" s="22" t="s">
        <v>36</v>
      </c>
      <c r="E715" s="22" t="s">
        <v>3347</v>
      </c>
      <c r="F715" s="22" t="s">
        <v>3346</v>
      </c>
      <c r="G715" s="22" t="s">
        <v>3346</v>
      </c>
      <c r="H715" s="22" t="s">
        <v>3346</v>
      </c>
      <c r="I715" s="22" t="s">
        <v>3346</v>
      </c>
      <c r="J715" s="22" t="s">
        <v>3346</v>
      </c>
      <c r="K715" s="22" t="s">
        <v>3191</v>
      </c>
      <c r="L715" s="22" t="s">
        <v>3348</v>
      </c>
      <c r="M715" s="22" t="s">
        <v>3349</v>
      </c>
      <c r="N715" s="22" t="e">
        <f>INDEX(#REF!,MATCH($K715,#REF!,0))</f>
        <v>#REF!</v>
      </c>
      <c r="O715" s="21"/>
      <c r="P715" s="25" t="str">
        <f t="shared" si="136"/>
        <v>小学美术第10考场</v>
      </c>
      <c r="Q715" s="21"/>
      <c r="R715" s="21">
        <v>288</v>
      </c>
      <c r="S715" s="21"/>
      <c r="T715" s="32" t="str">
        <f t="shared" si="137"/>
        <v>小学美术</v>
      </c>
      <c r="U715" s="32" t="str">
        <f>IFERROR(VLOOKUP(复审!T715,#REF!,2,FALSE),"无此科目")</f>
        <v>无此科目</v>
      </c>
      <c r="V715" s="21" t="str">
        <f t="shared" si="138"/>
        <v>无此科目288</v>
      </c>
      <c r="W715" s="21">
        <f t="shared" si="132"/>
        <v>288</v>
      </c>
      <c r="X715" s="21">
        <f t="shared" si="133"/>
        <v>1</v>
      </c>
      <c r="Y715" s="21">
        <f t="shared" si="139"/>
        <v>1</v>
      </c>
      <c r="Z71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15" s="13" t="str">
        <f t="shared" si="134"/>
        <v/>
      </c>
      <c r="AB715" s="13" t="str">
        <f t="shared" si="140"/>
        <v>Y</v>
      </c>
      <c r="AC715" s="13" t="str">
        <f t="shared" si="141"/>
        <v/>
      </c>
      <c r="AD715" s="13">
        <f t="shared" si="142"/>
        <v>1</v>
      </c>
      <c r="AE715" s="13" t="e">
        <f>IF(AND(VLOOKUP($T715,#REF!,2,0)=0,S715=""),"“错误请确认”",IF(VLOOKUP($T715,#REF!,2,0)=0,S715,VLOOKUP($T715,#REF!,2,0)))</f>
        <v>#REF!</v>
      </c>
      <c r="AF715" s="13" t="s">
        <v>3350</v>
      </c>
      <c r="AG715" s="13" t="e">
        <f>IF(VLOOKUP(T715,#REF!,29,0)=0,VLOOKUP(T715,#REF!,23,0)&amp;RIGHT(S715,2),VLOOKUP(T715,#REF!,23,0)&amp;VLOOKUP(T715,#REF!,29,0))</f>
        <v>#REF!</v>
      </c>
      <c r="AH715" s="13" t="s">
        <v>3351</v>
      </c>
      <c r="AI715" s="13" t="e">
        <f t="shared" si="143"/>
        <v>#REF!</v>
      </c>
    </row>
    <row r="716" ht="15" customHeight="1" spans="1:35">
      <c r="A716" s="21">
        <f t="shared" si="135"/>
        <v>715</v>
      </c>
      <c r="B716" s="22" t="s">
        <v>3352</v>
      </c>
      <c r="C716" s="22" t="s">
        <v>35</v>
      </c>
      <c r="D716" s="22" t="s">
        <v>36</v>
      </c>
      <c r="E716" s="22" t="s">
        <v>3353</v>
      </c>
      <c r="F716" s="22" t="s">
        <v>3352</v>
      </c>
      <c r="G716" s="22" t="s">
        <v>3352</v>
      </c>
      <c r="H716" s="22" t="s">
        <v>3352</v>
      </c>
      <c r="I716" s="22" t="s">
        <v>3352</v>
      </c>
      <c r="J716" s="22" t="s">
        <v>3352</v>
      </c>
      <c r="K716" s="22" t="s">
        <v>3191</v>
      </c>
      <c r="L716" s="22" t="s">
        <v>3354</v>
      </c>
      <c r="M716" s="22" t="s">
        <v>3355</v>
      </c>
      <c r="N716" s="22" t="e">
        <f>INDEX(#REF!,MATCH($K716,#REF!,0))</f>
        <v>#REF!</v>
      </c>
      <c r="O716" s="21"/>
      <c r="P716" s="25" t="str">
        <f t="shared" si="136"/>
        <v/>
      </c>
      <c r="Q716" s="21"/>
      <c r="R716" s="21"/>
      <c r="S716" s="21"/>
      <c r="T716" s="32" t="str">
        <f t="shared" si="137"/>
        <v>小学美术</v>
      </c>
      <c r="U716" s="32" t="str">
        <f>IFERROR(VLOOKUP(复审!T716,#REF!,2,FALSE),"无此科目")</f>
        <v>无此科目</v>
      </c>
      <c r="V716" s="21" t="str">
        <f t="shared" si="138"/>
        <v/>
      </c>
      <c r="W716" s="21">
        <f t="shared" si="132"/>
        <v>0</v>
      </c>
      <c r="X716" s="21">
        <f t="shared" si="133"/>
        <v>1</v>
      </c>
      <c r="Y716" s="21" t="str">
        <f t="shared" si="139"/>
        <v/>
      </c>
      <c r="Z71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16" s="13" t="str">
        <f t="shared" si="134"/>
        <v/>
      </c>
      <c r="AB716" s="13" t="str">
        <f t="shared" si="140"/>
        <v>N</v>
      </c>
      <c r="AC716" s="13">
        <f t="shared" si="141"/>
        <v>404</v>
      </c>
      <c r="AD716" s="13" t="str">
        <f t="shared" si="142"/>
        <v/>
      </c>
      <c r="AE716" s="13" t="e">
        <f>IF(AND(VLOOKUP($T716,#REF!,2,0)=0,S716=""),"“错误请确认”",IF(VLOOKUP($T716,#REF!,2,0)=0,S716,VLOOKUP($T716,#REF!,2,0)))</f>
        <v>#REF!</v>
      </c>
      <c r="AF716" s="13" t="s">
        <v>3356</v>
      </c>
      <c r="AG716" s="13" t="e">
        <f>IF(VLOOKUP(T716,#REF!,29,0)=0,VLOOKUP(T716,#REF!,23,0)&amp;RIGHT(S716,2),VLOOKUP(T716,#REF!,23,0)&amp;VLOOKUP(T716,#REF!,29,0))</f>
        <v>#REF!</v>
      </c>
      <c r="AH716" s="13" t="s">
        <v>50</v>
      </c>
      <c r="AI716" s="13" t="e">
        <f t="shared" si="143"/>
        <v>#REF!</v>
      </c>
    </row>
    <row r="717" ht="15" customHeight="1" spans="1:35">
      <c r="A717" s="21">
        <f t="shared" si="135"/>
        <v>716</v>
      </c>
      <c r="B717" s="22" t="s">
        <v>3357</v>
      </c>
      <c r="C717" s="22" t="s">
        <v>45</v>
      </c>
      <c r="D717" s="22" t="s">
        <v>36</v>
      </c>
      <c r="E717" s="22" t="s">
        <v>3358</v>
      </c>
      <c r="F717" s="22" t="s">
        <v>3357</v>
      </c>
      <c r="G717" s="22" t="s">
        <v>3357</v>
      </c>
      <c r="H717" s="22" t="s">
        <v>3357</v>
      </c>
      <c r="I717" s="22" t="s">
        <v>3357</v>
      </c>
      <c r="J717" s="22" t="s">
        <v>3357</v>
      </c>
      <c r="K717" s="22" t="s">
        <v>3191</v>
      </c>
      <c r="L717" s="22" t="s">
        <v>3359</v>
      </c>
      <c r="M717" s="22" t="s">
        <v>3360</v>
      </c>
      <c r="N717" s="22" t="e">
        <f>INDEX(#REF!,MATCH($K717,#REF!,0))</f>
        <v>#REF!</v>
      </c>
      <c r="O717" s="21"/>
      <c r="P717" s="25" t="str">
        <f t="shared" si="136"/>
        <v/>
      </c>
      <c r="Q717" s="21"/>
      <c r="R717" s="21"/>
      <c r="S717" s="21"/>
      <c r="T717" s="32" t="str">
        <f t="shared" si="137"/>
        <v>小学美术</v>
      </c>
      <c r="U717" s="32" t="str">
        <f>IFERROR(VLOOKUP(复审!T717,#REF!,2,FALSE),"无此科目")</f>
        <v>无此科目</v>
      </c>
      <c r="V717" s="21" t="str">
        <f t="shared" si="138"/>
        <v/>
      </c>
      <c r="W717" s="21">
        <f t="shared" si="132"/>
        <v>0</v>
      </c>
      <c r="X717" s="21">
        <f t="shared" si="133"/>
        <v>1</v>
      </c>
      <c r="Y717" s="21" t="str">
        <f t="shared" si="139"/>
        <v/>
      </c>
      <c r="Z71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17" s="13" t="str">
        <f t="shared" si="134"/>
        <v/>
      </c>
      <c r="AB717" s="13" t="str">
        <f t="shared" si="140"/>
        <v>N</v>
      </c>
      <c r="AC717" s="13">
        <f t="shared" si="141"/>
        <v>405</v>
      </c>
      <c r="AD717" s="13" t="str">
        <f t="shared" si="142"/>
        <v/>
      </c>
      <c r="AE717" s="13" t="e">
        <f>IF(AND(VLOOKUP($T717,#REF!,2,0)=0,S717=""),"“错误请确认”",IF(VLOOKUP($T717,#REF!,2,0)=0,S717,VLOOKUP($T717,#REF!,2,0)))</f>
        <v>#REF!</v>
      </c>
      <c r="AF717" s="13" t="s">
        <v>3361</v>
      </c>
      <c r="AG717" s="13" t="e">
        <f>IF(VLOOKUP(T717,#REF!,29,0)=0,VLOOKUP(T717,#REF!,23,0)&amp;RIGHT(S717,2),VLOOKUP(T717,#REF!,23,0)&amp;VLOOKUP(T717,#REF!,29,0))</f>
        <v>#REF!</v>
      </c>
      <c r="AH717" s="13" t="s">
        <v>50</v>
      </c>
      <c r="AI717" s="13" t="e">
        <f t="shared" si="143"/>
        <v>#REF!</v>
      </c>
    </row>
    <row r="718" ht="15" customHeight="1" spans="1:35">
      <c r="A718" s="21">
        <f t="shared" si="135"/>
        <v>717</v>
      </c>
      <c r="B718" s="22" t="s">
        <v>3362</v>
      </c>
      <c r="C718" s="22" t="s">
        <v>45</v>
      </c>
      <c r="D718" s="22" t="s">
        <v>36</v>
      </c>
      <c r="E718" s="22" t="s">
        <v>3363</v>
      </c>
      <c r="F718" s="22" t="s">
        <v>3362</v>
      </c>
      <c r="G718" s="22" t="s">
        <v>3362</v>
      </c>
      <c r="H718" s="22" t="s">
        <v>3362</v>
      </c>
      <c r="I718" s="22" t="s">
        <v>3362</v>
      </c>
      <c r="J718" s="22" t="s">
        <v>3362</v>
      </c>
      <c r="K718" s="22" t="s">
        <v>3191</v>
      </c>
      <c r="L718" s="22" t="s">
        <v>3364</v>
      </c>
      <c r="M718" s="22" t="s">
        <v>3364</v>
      </c>
      <c r="N718" s="22" t="e">
        <f>INDEX(#REF!,MATCH($K718,#REF!,0))</f>
        <v>#REF!</v>
      </c>
      <c r="O718" s="21"/>
      <c r="P718" s="25" t="str">
        <f t="shared" si="136"/>
        <v/>
      </c>
      <c r="Q718" s="21"/>
      <c r="R718" s="21"/>
      <c r="S718" s="21"/>
      <c r="T718" s="32" t="str">
        <f t="shared" si="137"/>
        <v>小学美术</v>
      </c>
      <c r="U718" s="32" t="str">
        <f>IFERROR(VLOOKUP(复审!T718,#REF!,2,FALSE),"无此科目")</f>
        <v>无此科目</v>
      </c>
      <c r="V718" s="21" t="str">
        <f t="shared" si="138"/>
        <v/>
      </c>
      <c r="W718" s="21">
        <f t="shared" si="132"/>
        <v>0</v>
      </c>
      <c r="X718" s="21">
        <f t="shared" si="133"/>
        <v>1</v>
      </c>
      <c r="Y718" s="21" t="str">
        <f t="shared" si="139"/>
        <v/>
      </c>
      <c r="Z71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18" s="13" t="str">
        <f t="shared" si="134"/>
        <v/>
      </c>
      <c r="AB718" s="13" t="str">
        <f t="shared" si="140"/>
        <v>N</v>
      </c>
      <c r="AC718" s="13">
        <f t="shared" si="141"/>
        <v>406</v>
      </c>
      <c r="AD718" s="13" t="str">
        <f t="shared" si="142"/>
        <v/>
      </c>
      <c r="AE718" s="13" t="e">
        <f>IF(AND(VLOOKUP($T718,#REF!,2,0)=0,S718=""),"“错误请确认”",IF(VLOOKUP($T718,#REF!,2,0)=0,S718,VLOOKUP($T718,#REF!,2,0)))</f>
        <v>#REF!</v>
      </c>
      <c r="AF718" s="13" t="s">
        <v>3365</v>
      </c>
      <c r="AG718" s="13" t="e">
        <f>IF(VLOOKUP(T718,#REF!,29,0)=0,VLOOKUP(T718,#REF!,23,0)&amp;RIGHT(S718,2),VLOOKUP(T718,#REF!,23,0)&amp;VLOOKUP(T718,#REF!,29,0))</f>
        <v>#REF!</v>
      </c>
      <c r="AH718" s="13" t="s">
        <v>50</v>
      </c>
      <c r="AI718" s="13" t="e">
        <f t="shared" si="143"/>
        <v>#REF!</v>
      </c>
    </row>
    <row r="719" ht="15" customHeight="1" spans="1:35">
      <c r="A719" s="21">
        <f t="shared" si="135"/>
        <v>718</v>
      </c>
      <c r="B719" s="22" t="s">
        <v>3366</v>
      </c>
      <c r="C719" s="22" t="s">
        <v>45</v>
      </c>
      <c r="D719" s="22" t="s">
        <v>36</v>
      </c>
      <c r="E719" s="22" t="s">
        <v>3367</v>
      </c>
      <c r="F719" s="22" t="s">
        <v>3366</v>
      </c>
      <c r="G719" s="22" t="s">
        <v>3366</v>
      </c>
      <c r="H719" s="22" t="s">
        <v>3366</v>
      </c>
      <c r="I719" s="22" t="s">
        <v>3366</v>
      </c>
      <c r="J719" s="22" t="s">
        <v>3366</v>
      </c>
      <c r="K719" s="22" t="s">
        <v>3191</v>
      </c>
      <c r="L719" s="22" t="s">
        <v>3368</v>
      </c>
      <c r="M719" s="22" t="s">
        <v>3368</v>
      </c>
      <c r="N719" s="22" t="e">
        <f>INDEX(#REF!,MATCH($K719,#REF!,0))</f>
        <v>#REF!</v>
      </c>
      <c r="O719" s="21"/>
      <c r="P719" s="25" t="str">
        <f t="shared" si="136"/>
        <v/>
      </c>
      <c r="Q719" s="21"/>
      <c r="R719" s="21"/>
      <c r="S719" s="21"/>
      <c r="T719" s="32" t="str">
        <f t="shared" si="137"/>
        <v>小学美术</v>
      </c>
      <c r="U719" s="32" t="str">
        <f>IFERROR(VLOOKUP(复审!T719,#REF!,2,FALSE),"无此科目")</f>
        <v>无此科目</v>
      </c>
      <c r="V719" s="21" t="str">
        <f t="shared" si="138"/>
        <v/>
      </c>
      <c r="W719" s="21">
        <f t="shared" si="132"/>
        <v>0</v>
      </c>
      <c r="X719" s="21">
        <f t="shared" si="133"/>
        <v>1</v>
      </c>
      <c r="Y719" s="21" t="str">
        <f t="shared" si="139"/>
        <v/>
      </c>
      <c r="Z71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19" s="13" t="str">
        <f t="shared" si="134"/>
        <v/>
      </c>
      <c r="AB719" s="13" t="str">
        <f t="shared" si="140"/>
        <v>N</v>
      </c>
      <c r="AC719" s="13">
        <f t="shared" si="141"/>
        <v>407</v>
      </c>
      <c r="AD719" s="13" t="str">
        <f t="shared" si="142"/>
        <v/>
      </c>
      <c r="AE719" s="13" t="e">
        <f>IF(AND(VLOOKUP($T719,#REF!,2,0)=0,S719=""),"“错误请确认”",IF(VLOOKUP($T719,#REF!,2,0)=0,S719,VLOOKUP($T719,#REF!,2,0)))</f>
        <v>#REF!</v>
      </c>
      <c r="AF719" s="13" t="s">
        <v>3369</v>
      </c>
      <c r="AG719" s="13" t="e">
        <f>IF(VLOOKUP(T719,#REF!,29,0)=0,VLOOKUP(T719,#REF!,23,0)&amp;RIGHT(S719,2),VLOOKUP(T719,#REF!,23,0)&amp;VLOOKUP(T719,#REF!,29,0))</f>
        <v>#REF!</v>
      </c>
      <c r="AH719" s="13" t="s">
        <v>50</v>
      </c>
      <c r="AI719" s="13" t="e">
        <f t="shared" si="143"/>
        <v>#REF!</v>
      </c>
    </row>
    <row r="720" ht="15" customHeight="1" spans="1:35">
      <c r="A720" s="21">
        <f t="shared" si="135"/>
        <v>719</v>
      </c>
      <c r="B720" s="22" t="s">
        <v>3370</v>
      </c>
      <c r="C720" s="22" t="s">
        <v>45</v>
      </c>
      <c r="D720" s="22" t="s">
        <v>36</v>
      </c>
      <c r="E720" s="22" t="s">
        <v>3371</v>
      </c>
      <c r="F720" s="22" t="s">
        <v>3370</v>
      </c>
      <c r="G720" s="22" t="s">
        <v>3370</v>
      </c>
      <c r="H720" s="22" t="s">
        <v>3370</v>
      </c>
      <c r="I720" s="22" t="s">
        <v>3370</v>
      </c>
      <c r="J720" s="22" t="s">
        <v>3370</v>
      </c>
      <c r="K720" s="22" t="s">
        <v>3191</v>
      </c>
      <c r="L720" s="22" t="s">
        <v>3372</v>
      </c>
      <c r="M720" s="22" t="s">
        <v>3372</v>
      </c>
      <c r="N720" s="22" t="e">
        <f>INDEX(#REF!,MATCH($K720,#REF!,0))</f>
        <v>#REF!</v>
      </c>
      <c r="O720" s="21"/>
      <c r="P720" s="25" t="str">
        <f t="shared" si="136"/>
        <v/>
      </c>
      <c r="Q720" s="21"/>
      <c r="R720" s="21"/>
      <c r="S720" s="21"/>
      <c r="T720" s="32" t="str">
        <f t="shared" si="137"/>
        <v>小学美术</v>
      </c>
      <c r="U720" s="32" t="str">
        <f>IFERROR(VLOOKUP(复审!T720,#REF!,2,FALSE),"无此科目")</f>
        <v>无此科目</v>
      </c>
      <c r="V720" s="21" t="str">
        <f t="shared" si="138"/>
        <v/>
      </c>
      <c r="W720" s="21">
        <f t="shared" si="132"/>
        <v>0</v>
      </c>
      <c r="X720" s="21">
        <f t="shared" si="133"/>
        <v>1</v>
      </c>
      <c r="Y720" s="21" t="str">
        <f t="shared" si="139"/>
        <v/>
      </c>
      <c r="Z72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20" s="13" t="str">
        <f t="shared" si="134"/>
        <v/>
      </c>
      <c r="AB720" s="13" t="str">
        <f t="shared" si="140"/>
        <v>N</v>
      </c>
      <c r="AC720" s="13">
        <f t="shared" si="141"/>
        <v>408</v>
      </c>
      <c r="AD720" s="13" t="str">
        <f t="shared" si="142"/>
        <v/>
      </c>
      <c r="AE720" s="13" t="e">
        <f>IF(AND(VLOOKUP($T720,#REF!,2,0)=0,S720=""),"“错误请确认”",IF(VLOOKUP($T720,#REF!,2,0)=0,S720,VLOOKUP($T720,#REF!,2,0)))</f>
        <v>#REF!</v>
      </c>
      <c r="AF720" s="13" t="s">
        <v>3373</v>
      </c>
      <c r="AG720" s="13" t="e">
        <f>IF(VLOOKUP(T720,#REF!,29,0)=0,VLOOKUP(T720,#REF!,23,0)&amp;RIGHT(S720,2),VLOOKUP(T720,#REF!,23,0)&amp;VLOOKUP(T720,#REF!,29,0))</f>
        <v>#REF!</v>
      </c>
      <c r="AH720" s="13" t="s">
        <v>50</v>
      </c>
      <c r="AI720" s="13" t="e">
        <f t="shared" si="143"/>
        <v>#REF!</v>
      </c>
    </row>
    <row r="721" ht="15" customHeight="1" spans="1:35">
      <c r="A721" s="21">
        <f t="shared" si="135"/>
        <v>720</v>
      </c>
      <c r="B721" s="22" t="s">
        <v>3374</v>
      </c>
      <c r="C721" s="22" t="s">
        <v>45</v>
      </c>
      <c r="D721" s="22" t="s">
        <v>36</v>
      </c>
      <c r="E721" s="22" t="s">
        <v>3375</v>
      </c>
      <c r="F721" s="22" t="s">
        <v>3374</v>
      </c>
      <c r="G721" s="22" t="s">
        <v>3374</v>
      </c>
      <c r="H721" s="22" t="s">
        <v>3374</v>
      </c>
      <c r="I721" s="22" t="s">
        <v>3374</v>
      </c>
      <c r="J721" s="22" t="s">
        <v>3374</v>
      </c>
      <c r="K721" s="22" t="s">
        <v>3191</v>
      </c>
      <c r="L721" s="22" t="s">
        <v>3376</v>
      </c>
      <c r="M721" s="22" t="s">
        <v>91</v>
      </c>
      <c r="N721" s="22" t="e">
        <f>INDEX(#REF!,MATCH($K721,#REF!,0))</f>
        <v>#REF!</v>
      </c>
      <c r="O721" s="21"/>
      <c r="P721" s="25" t="str">
        <f t="shared" si="136"/>
        <v/>
      </c>
      <c r="Q721" s="21"/>
      <c r="R721" s="21"/>
      <c r="S721" s="21"/>
      <c r="T721" s="32" t="str">
        <f t="shared" si="137"/>
        <v>小学美术</v>
      </c>
      <c r="U721" s="32" t="str">
        <f>IFERROR(VLOOKUP(复审!T721,#REF!,2,FALSE),"无此科目")</f>
        <v>无此科目</v>
      </c>
      <c r="V721" s="21" t="str">
        <f t="shared" si="138"/>
        <v/>
      </c>
      <c r="W721" s="21">
        <f t="shared" si="132"/>
        <v>0</v>
      </c>
      <c r="X721" s="21">
        <f t="shared" si="133"/>
        <v>1</v>
      </c>
      <c r="Y721" s="21" t="str">
        <f t="shared" si="139"/>
        <v/>
      </c>
      <c r="Z72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21" s="13" t="str">
        <f t="shared" si="134"/>
        <v/>
      </c>
      <c r="AB721" s="13" t="str">
        <f t="shared" si="140"/>
        <v>N</v>
      </c>
      <c r="AC721" s="13">
        <f t="shared" si="141"/>
        <v>409</v>
      </c>
      <c r="AD721" s="13" t="str">
        <f t="shared" si="142"/>
        <v/>
      </c>
      <c r="AE721" s="13" t="e">
        <f>IF(AND(VLOOKUP($T721,#REF!,2,0)=0,S721=""),"“错误请确认”",IF(VLOOKUP($T721,#REF!,2,0)=0,S721,VLOOKUP($T721,#REF!,2,0)))</f>
        <v>#REF!</v>
      </c>
      <c r="AF721" s="13" t="s">
        <v>3377</v>
      </c>
      <c r="AG721" s="13" t="e">
        <f>IF(VLOOKUP(T721,#REF!,29,0)=0,VLOOKUP(T721,#REF!,23,0)&amp;RIGHT(S721,2),VLOOKUP(T721,#REF!,23,0)&amp;VLOOKUP(T721,#REF!,29,0))</f>
        <v>#REF!</v>
      </c>
      <c r="AH721" s="13" t="s">
        <v>3378</v>
      </c>
      <c r="AI721" s="13" t="e">
        <f t="shared" si="143"/>
        <v>#REF!</v>
      </c>
    </row>
    <row r="722" ht="15" customHeight="1" spans="1:35">
      <c r="A722" s="21">
        <f t="shared" si="135"/>
        <v>721</v>
      </c>
      <c r="B722" s="22" t="s">
        <v>3379</v>
      </c>
      <c r="C722" s="22" t="s">
        <v>45</v>
      </c>
      <c r="D722" s="22" t="s">
        <v>36</v>
      </c>
      <c r="E722" s="22" t="s">
        <v>3380</v>
      </c>
      <c r="F722" s="22" t="s">
        <v>3379</v>
      </c>
      <c r="G722" s="22" t="s">
        <v>3379</v>
      </c>
      <c r="H722" s="22" t="s">
        <v>3379</v>
      </c>
      <c r="I722" s="22" t="s">
        <v>3379</v>
      </c>
      <c r="J722" s="22" t="s">
        <v>3379</v>
      </c>
      <c r="K722" s="22" t="s">
        <v>3191</v>
      </c>
      <c r="L722" s="22" t="s">
        <v>3381</v>
      </c>
      <c r="M722" s="22" t="s">
        <v>3382</v>
      </c>
      <c r="N722" s="22" t="e">
        <f>INDEX(#REF!,MATCH($K722,#REF!,0))</f>
        <v>#REF!</v>
      </c>
      <c r="O722" s="21"/>
      <c r="P722" s="25" t="str">
        <f t="shared" si="136"/>
        <v/>
      </c>
      <c r="Q722" s="21"/>
      <c r="R722" s="21"/>
      <c r="S722" s="21"/>
      <c r="T722" s="32" t="str">
        <f t="shared" si="137"/>
        <v>小学美术</v>
      </c>
      <c r="U722" s="32" t="str">
        <f>IFERROR(VLOOKUP(复审!T722,#REF!,2,FALSE),"无此科目")</f>
        <v>无此科目</v>
      </c>
      <c r="V722" s="21" t="str">
        <f t="shared" si="138"/>
        <v/>
      </c>
      <c r="W722" s="21">
        <f t="shared" si="132"/>
        <v>0</v>
      </c>
      <c r="X722" s="21">
        <f t="shared" si="133"/>
        <v>1</v>
      </c>
      <c r="Y722" s="21" t="str">
        <f t="shared" si="139"/>
        <v/>
      </c>
      <c r="Z72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22" s="13" t="str">
        <f t="shared" si="134"/>
        <v/>
      </c>
      <c r="AB722" s="13" t="str">
        <f t="shared" si="140"/>
        <v>N</v>
      </c>
      <c r="AC722" s="13">
        <f t="shared" si="141"/>
        <v>410</v>
      </c>
      <c r="AD722" s="13" t="str">
        <f t="shared" si="142"/>
        <v/>
      </c>
      <c r="AE722" s="13" t="e">
        <f>IF(AND(VLOOKUP($T722,#REF!,2,0)=0,S722=""),"“错误请确认”",IF(VLOOKUP($T722,#REF!,2,0)=0,S722,VLOOKUP($T722,#REF!,2,0)))</f>
        <v>#REF!</v>
      </c>
      <c r="AF722" s="13" t="s">
        <v>3383</v>
      </c>
      <c r="AG722" s="13" t="e">
        <f>IF(VLOOKUP(T722,#REF!,29,0)=0,VLOOKUP(T722,#REF!,23,0)&amp;RIGHT(S722,2),VLOOKUP(T722,#REF!,23,0)&amp;VLOOKUP(T722,#REF!,29,0))</f>
        <v>#REF!</v>
      </c>
      <c r="AH722" s="13" t="s">
        <v>3384</v>
      </c>
      <c r="AI722" s="13" t="e">
        <f t="shared" si="143"/>
        <v>#REF!</v>
      </c>
    </row>
    <row r="723" ht="15" customHeight="1" spans="1:35">
      <c r="A723" s="21">
        <f t="shared" si="135"/>
        <v>722</v>
      </c>
      <c r="B723" s="22" t="s">
        <v>3385</v>
      </c>
      <c r="C723" s="22" t="s">
        <v>45</v>
      </c>
      <c r="D723" s="22" t="s">
        <v>36</v>
      </c>
      <c r="E723" s="22" t="s">
        <v>3386</v>
      </c>
      <c r="F723" s="22" t="s">
        <v>3385</v>
      </c>
      <c r="G723" s="22" t="s">
        <v>3385</v>
      </c>
      <c r="H723" s="22" t="s">
        <v>3385</v>
      </c>
      <c r="I723" s="22" t="s">
        <v>3385</v>
      </c>
      <c r="J723" s="22" t="s">
        <v>3385</v>
      </c>
      <c r="K723" s="22" t="s">
        <v>3191</v>
      </c>
      <c r="L723" s="22" t="s">
        <v>3387</v>
      </c>
      <c r="M723" s="22" t="s">
        <v>91</v>
      </c>
      <c r="N723" s="22" t="e">
        <f>INDEX(#REF!,MATCH($K723,#REF!,0))</f>
        <v>#REF!</v>
      </c>
      <c r="O723" s="21"/>
      <c r="P723" s="25" t="str">
        <f t="shared" si="136"/>
        <v/>
      </c>
      <c r="Q723" s="21"/>
      <c r="R723" s="21"/>
      <c r="S723" s="21"/>
      <c r="T723" s="32" t="str">
        <f t="shared" si="137"/>
        <v>小学美术</v>
      </c>
      <c r="U723" s="32" t="str">
        <f>IFERROR(VLOOKUP(复审!T723,#REF!,2,FALSE),"无此科目")</f>
        <v>无此科目</v>
      </c>
      <c r="V723" s="21" t="str">
        <f t="shared" si="138"/>
        <v/>
      </c>
      <c r="W723" s="21">
        <f t="shared" si="132"/>
        <v>0</v>
      </c>
      <c r="X723" s="21">
        <f t="shared" si="133"/>
        <v>1</v>
      </c>
      <c r="Y723" s="21" t="str">
        <f t="shared" si="139"/>
        <v/>
      </c>
      <c r="Z72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23" s="13" t="str">
        <f t="shared" si="134"/>
        <v/>
      </c>
      <c r="AB723" s="13" t="str">
        <f t="shared" si="140"/>
        <v>N</v>
      </c>
      <c r="AC723" s="13">
        <f t="shared" si="141"/>
        <v>411</v>
      </c>
      <c r="AD723" s="13" t="str">
        <f t="shared" si="142"/>
        <v/>
      </c>
      <c r="AE723" s="13" t="e">
        <f>IF(AND(VLOOKUP($T723,#REF!,2,0)=0,S723=""),"“错误请确认”",IF(VLOOKUP($T723,#REF!,2,0)=0,S723,VLOOKUP($T723,#REF!,2,0)))</f>
        <v>#REF!</v>
      </c>
      <c r="AF723" s="13" t="s">
        <v>3388</v>
      </c>
      <c r="AG723" s="13" t="e">
        <f>IF(VLOOKUP(T723,#REF!,29,0)=0,VLOOKUP(T723,#REF!,23,0)&amp;RIGHT(S723,2),VLOOKUP(T723,#REF!,23,0)&amp;VLOOKUP(T723,#REF!,29,0))</f>
        <v>#REF!</v>
      </c>
      <c r="AH723" s="13" t="s">
        <v>50</v>
      </c>
      <c r="AI723" s="13" t="e">
        <f t="shared" si="143"/>
        <v>#REF!</v>
      </c>
    </row>
    <row r="724" ht="15" customHeight="1" spans="1:35">
      <c r="A724" s="21">
        <f t="shared" si="135"/>
        <v>723</v>
      </c>
      <c r="B724" s="22" t="s">
        <v>3389</v>
      </c>
      <c r="C724" s="22" t="s">
        <v>45</v>
      </c>
      <c r="D724" s="22" t="s">
        <v>36</v>
      </c>
      <c r="E724" s="22" t="s">
        <v>3390</v>
      </c>
      <c r="F724" s="22" t="s">
        <v>3389</v>
      </c>
      <c r="G724" s="22" t="s">
        <v>3389</v>
      </c>
      <c r="H724" s="22" t="s">
        <v>3389</v>
      </c>
      <c r="I724" s="22" t="s">
        <v>3389</v>
      </c>
      <c r="J724" s="22" t="s">
        <v>3389</v>
      </c>
      <c r="K724" s="22" t="s">
        <v>3191</v>
      </c>
      <c r="L724" s="22" t="s">
        <v>3391</v>
      </c>
      <c r="M724" s="22" t="s">
        <v>3391</v>
      </c>
      <c r="N724" s="22" t="e">
        <f>INDEX(#REF!,MATCH($K724,#REF!,0))</f>
        <v>#REF!</v>
      </c>
      <c r="O724" s="21"/>
      <c r="P724" s="25" t="str">
        <f t="shared" si="136"/>
        <v/>
      </c>
      <c r="Q724" s="21"/>
      <c r="R724" s="21"/>
      <c r="S724" s="21"/>
      <c r="T724" s="32" t="str">
        <f t="shared" si="137"/>
        <v>小学美术</v>
      </c>
      <c r="U724" s="32" t="str">
        <f>IFERROR(VLOOKUP(复审!T724,#REF!,2,FALSE),"无此科目")</f>
        <v>无此科目</v>
      </c>
      <c r="V724" s="21" t="str">
        <f t="shared" si="138"/>
        <v/>
      </c>
      <c r="W724" s="21">
        <f t="shared" si="132"/>
        <v>0</v>
      </c>
      <c r="X724" s="21">
        <f t="shared" si="133"/>
        <v>1</v>
      </c>
      <c r="Y724" s="21" t="str">
        <f t="shared" si="139"/>
        <v/>
      </c>
      <c r="Z72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24" s="13" t="str">
        <f t="shared" si="134"/>
        <v/>
      </c>
      <c r="AB724" s="13" t="str">
        <f t="shared" si="140"/>
        <v>N</v>
      </c>
      <c r="AC724" s="13">
        <f t="shared" si="141"/>
        <v>412</v>
      </c>
      <c r="AD724" s="13" t="str">
        <f t="shared" si="142"/>
        <v/>
      </c>
      <c r="AE724" s="13" t="e">
        <f>IF(AND(VLOOKUP($T724,#REF!,2,0)=0,S724=""),"“错误请确认”",IF(VLOOKUP($T724,#REF!,2,0)=0,S724,VLOOKUP($T724,#REF!,2,0)))</f>
        <v>#REF!</v>
      </c>
      <c r="AF724" s="13" t="s">
        <v>3392</v>
      </c>
      <c r="AG724" s="13" t="e">
        <f>IF(VLOOKUP(T724,#REF!,29,0)=0,VLOOKUP(T724,#REF!,23,0)&amp;RIGHT(S724,2),VLOOKUP(T724,#REF!,23,0)&amp;VLOOKUP(T724,#REF!,29,0))</f>
        <v>#REF!</v>
      </c>
      <c r="AH724" s="13" t="s">
        <v>50</v>
      </c>
      <c r="AI724" s="13" t="e">
        <f t="shared" si="143"/>
        <v>#REF!</v>
      </c>
    </row>
    <row r="725" ht="15" customHeight="1" spans="1:35">
      <c r="A725" s="21">
        <f t="shared" si="135"/>
        <v>724</v>
      </c>
      <c r="B725" s="22" t="s">
        <v>1016</v>
      </c>
      <c r="C725" s="22" t="s">
        <v>45</v>
      </c>
      <c r="D725" s="22" t="s">
        <v>36</v>
      </c>
      <c r="E725" s="22" t="s">
        <v>3393</v>
      </c>
      <c r="F725" s="22" t="s">
        <v>1016</v>
      </c>
      <c r="G725" s="22" t="s">
        <v>1016</v>
      </c>
      <c r="H725" s="22" t="s">
        <v>1016</v>
      </c>
      <c r="I725" s="22" t="s">
        <v>1016</v>
      </c>
      <c r="J725" s="22" t="s">
        <v>1016</v>
      </c>
      <c r="K725" s="22" t="s">
        <v>3191</v>
      </c>
      <c r="L725" s="22" t="s">
        <v>3394</v>
      </c>
      <c r="M725" s="22" t="s">
        <v>3394</v>
      </c>
      <c r="N725" s="22" t="e">
        <f>INDEX(#REF!,MATCH($K725,#REF!,0))</f>
        <v>#REF!</v>
      </c>
      <c r="O725" s="21"/>
      <c r="P725" s="25" t="str">
        <f t="shared" si="136"/>
        <v/>
      </c>
      <c r="Q725" s="21"/>
      <c r="R725" s="21"/>
      <c r="S725" s="21"/>
      <c r="T725" s="32" t="str">
        <f t="shared" si="137"/>
        <v>小学美术</v>
      </c>
      <c r="U725" s="32" t="str">
        <f>IFERROR(VLOOKUP(复审!T725,#REF!,2,FALSE),"无此科目")</f>
        <v>无此科目</v>
      </c>
      <c r="V725" s="21" t="str">
        <f t="shared" si="138"/>
        <v/>
      </c>
      <c r="W725" s="21">
        <f t="shared" si="132"/>
        <v>0</v>
      </c>
      <c r="X725" s="21">
        <f t="shared" si="133"/>
        <v>1</v>
      </c>
      <c r="Y725" s="21" t="str">
        <f t="shared" si="139"/>
        <v/>
      </c>
      <c r="Z72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25" s="13" t="str">
        <f t="shared" si="134"/>
        <v/>
      </c>
      <c r="AB725" s="13" t="str">
        <f t="shared" si="140"/>
        <v>N</v>
      </c>
      <c r="AC725" s="13">
        <f t="shared" si="141"/>
        <v>413</v>
      </c>
      <c r="AD725" s="13" t="str">
        <f t="shared" si="142"/>
        <v/>
      </c>
      <c r="AE725" s="13" t="e">
        <f>IF(AND(VLOOKUP($T725,#REF!,2,0)=0,S725=""),"“错误请确认”",IF(VLOOKUP($T725,#REF!,2,0)=0,S725,VLOOKUP($T725,#REF!,2,0)))</f>
        <v>#REF!</v>
      </c>
      <c r="AF725" s="13" t="s">
        <v>3395</v>
      </c>
      <c r="AG725" s="13" t="e">
        <f>IF(VLOOKUP(T725,#REF!,29,0)=0,VLOOKUP(T725,#REF!,23,0)&amp;RIGHT(S725,2),VLOOKUP(T725,#REF!,23,0)&amp;VLOOKUP(T725,#REF!,29,0))</f>
        <v>#REF!</v>
      </c>
      <c r="AH725" s="13" t="s">
        <v>50</v>
      </c>
      <c r="AI725" s="13" t="e">
        <f t="shared" si="143"/>
        <v>#REF!</v>
      </c>
    </row>
    <row r="726" ht="15" customHeight="1" spans="1:35">
      <c r="A726" s="21">
        <f t="shared" si="135"/>
        <v>725</v>
      </c>
      <c r="B726" s="22" t="s">
        <v>3396</v>
      </c>
      <c r="C726" s="22" t="s">
        <v>45</v>
      </c>
      <c r="D726" s="22" t="s">
        <v>36</v>
      </c>
      <c r="E726" s="22" t="s">
        <v>3397</v>
      </c>
      <c r="F726" s="22" t="s">
        <v>3396</v>
      </c>
      <c r="G726" s="22" t="s">
        <v>3396</v>
      </c>
      <c r="H726" s="22" t="s">
        <v>3396</v>
      </c>
      <c r="I726" s="22" t="s">
        <v>3396</v>
      </c>
      <c r="J726" s="22" t="s">
        <v>3396</v>
      </c>
      <c r="K726" s="22" t="s">
        <v>3191</v>
      </c>
      <c r="L726" s="22" t="s">
        <v>3398</v>
      </c>
      <c r="M726" s="22" t="s">
        <v>3398</v>
      </c>
      <c r="N726" s="22" t="e">
        <f>INDEX(#REF!,MATCH($K726,#REF!,0))</f>
        <v>#REF!</v>
      </c>
      <c r="O726" s="21"/>
      <c r="P726" s="25" t="str">
        <f t="shared" si="136"/>
        <v/>
      </c>
      <c r="Q726" s="21"/>
      <c r="R726" s="21"/>
      <c r="S726" s="21"/>
      <c r="T726" s="32" t="str">
        <f t="shared" si="137"/>
        <v>小学美术</v>
      </c>
      <c r="U726" s="32" t="str">
        <f>IFERROR(VLOOKUP(复审!T726,#REF!,2,FALSE),"无此科目")</f>
        <v>无此科目</v>
      </c>
      <c r="V726" s="21" t="str">
        <f t="shared" si="138"/>
        <v/>
      </c>
      <c r="W726" s="21">
        <f t="shared" si="132"/>
        <v>0</v>
      </c>
      <c r="X726" s="21">
        <f t="shared" si="133"/>
        <v>1</v>
      </c>
      <c r="Y726" s="21" t="str">
        <f t="shared" si="139"/>
        <v/>
      </c>
      <c r="Z72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26" s="13" t="str">
        <f t="shared" si="134"/>
        <v/>
      </c>
      <c r="AB726" s="13" t="str">
        <f t="shared" si="140"/>
        <v>N</v>
      </c>
      <c r="AC726" s="13">
        <f t="shared" si="141"/>
        <v>414</v>
      </c>
      <c r="AD726" s="13" t="str">
        <f t="shared" si="142"/>
        <v/>
      </c>
      <c r="AE726" s="13" t="e">
        <f>IF(AND(VLOOKUP($T726,#REF!,2,0)=0,S726=""),"“错误请确认”",IF(VLOOKUP($T726,#REF!,2,0)=0,S726,VLOOKUP($T726,#REF!,2,0)))</f>
        <v>#REF!</v>
      </c>
      <c r="AF726" s="13" t="s">
        <v>3399</v>
      </c>
      <c r="AG726" s="13" t="e">
        <f>IF(VLOOKUP(T726,#REF!,29,0)=0,VLOOKUP(T726,#REF!,23,0)&amp;RIGHT(S726,2),VLOOKUP(T726,#REF!,23,0)&amp;VLOOKUP(T726,#REF!,29,0))</f>
        <v>#REF!</v>
      </c>
      <c r="AH726" s="13" t="s">
        <v>50</v>
      </c>
      <c r="AI726" s="13" t="e">
        <f t="shared" si="143"/>
        <v>#REF!</v>
      </c>
    </row>
    <row r="727" ht="15" customHeight="1" spans="1:35">
      <c r="A727" s="21">
        <f t="shared" si="135"/>
        <v>726</v>
      </c>
      <c r="B727" s="22" t="s">
        <v>3400</v>
      </c>
      <c r="C727" s="22" t="s">
        <v>45</v>
      </c>
      <c r="D727" s="22" t="s">
        <v>36</v>
      </c>
      <c r="E727" s="22" t="s">
        <v>3401</v>
      </c>
      <c r="F727" s="22" t="s">
        <v>3400</v>
      </c>
      <c r="G727" s="22" t="s">
        <v>3400</v>
      </c>
      <c r="H727" s="22" t="s">
        <v>3400</v>
      </c>
      <c r="I727" s="22" t="s">
        <v>3400</v>
      </c>
      <c r="J727" s="22" t="s">
        <v>3400</v>
      </c>
      <c r="K727" s="22" t="s">
        <v>3191</v>
      </c>
      <c r="L727" s="22" t="s">
        <v>3402</v>
      </c>
      <c r="M727" s="22" t="s">
        <v>3274</v>
      </c>
      <c r="N727" s="22" t="e">
        <f>INDEX(#REF!,MATCH($K727,#REF!,0))</f>
        <v>#REF!</v>
      </c>
      <c r="O727" s="21"/>
      <c r="P727" s="25" t="str">
        <f t="shared" si="136"/>
        <v/>
      </c>
      <c r="Q727" s="21"/>
      <c r="R727" s="21"/>
      <c r="S727" s="21"/>
      <c r="T727" s="32" t="str">
        <f t="shared" si="137"/>
        <v>小学美术</v>
      </c>
      <c r="U727" s="32" t="str">
        <f>IFERROR(VLOOKUP(复审!T727,#REF!,2,FALSE),"无此科目")</f>
        <v>无此科目</v>
      </c>
      <c r="V727" s="21" t="str">
        <f t="shared" si="138"/>
        <v/>
      </c>
      <c r="W727" s="21">
        <f t="shared" si="132"/>
        <v>0</v>
      </c>
      <c r="X727" s="21">
        <f t="shared" si="133"/>
        <v>1</v>
      </c>
      <c r="Y727" s="21" t="str">
        <f t="shared" si="139"/>
        <v/>
      </c>
      <c r="Z72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27" s="13" t="str">
        <f t="shared" si="134"/>
        <v/>
      </c>
      <c r="AB727" s="13" t="str">
        <f t="shared" si="140"/>
        <v>N</v>
      </c>
      <c r="AC727" s="13">
        <f t="shared" si="141"/>
        <v>415</v>
      </c>
      <c r="AD727" s="13" t="str">
        <f t="shared" si="142"/>
        <v/>
      </c>
      <c r="AE727" s="13" t="e">
        <f>IF(AND(VLOOKUP($T727,#REF!,2,0)=0,S727=""),"“错误请确认”",IF(VLOOKUP($T727,#REF!,2,0)=0,S727,VLOOKUP($T727,#REF!,2,0)))</f>
        <v>#REF!</v>
      </c>
      <c r="AF727" s="13" t="s">
        <v>3403</v>
      </c>
      <c r="AG727" s="13" t="e">
        <f>IF(VLOOKUP(T727,#REF!,29,0)=0,VLOOKUP(T727,#REF!,23,0)&amp;RIGHT(S727,2),VLOOKUP(T727,#REF!,23,0)&amp;VLOOKUP(T727,#REF!,29,0))</f>
        <v>#REF!</v>
      </c>
      <c r="AH727" s="13" t="s">
        <v>50</v>
      </c>
      <c r="AI727" s="13" t="e">
        <f t="shared" si="143"/>
        <v>#REF!</v>
      </c>
    </row>
    <row r="728" ht="15" customHeight="1" spans="1:35">
      <c r="A728" s="21">
        <f t="shared" si="135"/>
        <v>727</v>
      </c>
      <c r="B728" s="22" t="s">
        <v>3404</v>
      </c>
      <c r="C728" s="22" t="s">
        <v>45</v>
      </c>
      <c r="D728" s="22" t="s">
        <v>36</v>
      </c>
      <c r="E728" s="22" t="s">
        <v>3405</v>
      </c>
      <c r="F728" s="22" t="s">
        <v>3404</v>
      </c>
      <c r="G728" s="22" t="s">
        <v>3404</v>
      </c>
      <c r="H728" s="22" t="s">
        <v>3404</v>
      </c>
      <c r="I728" s="22" t="s">
        <v>3404</v>
      </c>
      <c r="J728" s="22" t="s">
        <v>3404</v>
      </c>
      <c r="K728" s="22" t="s">
        <v>3191</v>
      </c>
      <c r="L728" s="22" t="s">
        <v>3406</v>
      </c>
      <c r="M728" s="22" t="s">
        <v>3407</v>
      </c>
      <c r="N728" s="22" t="e">
        <f>INDEX(#REF!,MATCH($K728,#REF!,0))</f>
        <v>#REF!</v>
      </c>
      <c r="O728" s="21"/>
      <c r="P728" s="25" t="str">
        <f t="shared" si="136"/>
        <v>小学美术第7考场</v>
      </c>
      <c r="Q728" s="21"/>
      <c r="R728" s="21">
        <v>208</v>
      </c>
      <c r="S728" s="21"/>
      <c r="T728" s="32" t="str">
        <f t="shared" si="137"/>
        <v>小学美术</v>
      </c>
      <c r="U728" s="32" t="str">
        <f>IFERROR(VLOOKUP(复审!T728,#REF!,2,FALSE),"无此科目")</f>
        <v>无此科目</v>
      </c>
      <c r="V728" s="21" t="str">
        <f t="shared" si="138"/>
        <v>无此科目208</v>
      </c>
      <c r="W728" s="21">
        <f t="shared" si="132"/>
        <v>208</v>
      </c>
      <c r="X728" s="21">
        <f t="shared" si="133"/>
        <v>1</v>
      </c>
      <c r="Y728" s="21">
        <f t="shared" si="139"/>
        <v>1</v>
      </c>
      <c r="Z72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28" s="13" t="str">
        <f t="shared" si="134"/>
        <v/>
      </c>
      <c r="AB728" s="13" t="str">
        <f t="shared" si="140"/>
        <v>Y</v>
      </c>
      <c r="AC728" s="13" t="str">
        <f t="shared" si="141"/>
        <v/>
      </c>
      <c r="AD728" s="13">
        <f t="shared" si="142"/>
        <v>1</v>
      </c>
      <c r="AE728" s="13" t="e">
        <f>IF(AND(VLOOKUP($T728,#REF!,2,0)=0,S728=""),"“错误请确认”",IF(VLOOKUP($T728,#REF!,2,0)=0,S728,VLOOKUP($T728,#REF!,2,0)))</f>
        <v>#REF!</v>
      </c>
      <c r="AF728" s="13" t="s">
        <v>3408</v>
      </c>
      <c r="AG728" s="13" t="e">
        <f>IF(VLOOKUP(T728,#REF!,29,0)=0,VLOOKUP(T728,#REF!,23,0)&amp;RIGHT(S728,2),VLOOKUP(T728,#REF!,23,0)&amp;VLOOKUP(T728,#REF!,29,0))</f>
        <v>#REF!</v>
      </c>
      <c r="AH728" s="13" t="s">
        <v>3409</v>
      </c>
      <c r="AI728" s="13" t="e">
        <f t="shared" si="143"/>
        <v>#REF!</v>
      </c>
    </row>
    <row r="729" ht="15" customHeight="1" spans="1:35">
      <c r="A729" s="21">
        <f t="shared" si="135"/>
        <v>728</v>
      </c>
      <c r="B729" s="22" t="s">
        <v>1116</v>
      </c>
      <c r="C729" s="22" t="s">
        <v>45</v>
      </c>
      <c r="D729" s="22" t="s">
        <v>36</v>
      </c>
      <c r="E729" s="22" t="s">
        <v>3410</v>
      </c>
      <c r="F729" s="22" t="s">
        <v>1116</v>
      </c>
      <c r="G729" s="22" t="s">
        <v>1116</v>
      </c>
      <c r="H729" s="22" t="s">
        <v>1116</v>
      </c>
      <c r="I729" s="22" t="s">
        <v>1116</v>
      </c>
      <c r="J729" s="22" t="s">
        <v>1116</v>
      </c>
      <c r="K729" s="22" t="s">
        <v>3191</v>
      </c>
      <c r="L729" s="22" t="s">
        <v>3411</v>
      </c>
      <c r="M729" s="22" t="s">
        <v>3412</v>
      </c>
      <c r="N729" s="22" t="e">
        <f>INDEX(#REF!,MATCH($K729,#REF!,0))</f>
        <v>#REF!</v>
      </c>
      <c r="O729" s="21"/>
      <c r="P729" s="25" t="str">
        <f t="shared" si="136"/>
        <v/>
      </c>
      <c r="Q729" s="21"/>
      <c r="R729" s="21"/>
      <c r="S729" s="21"/>
      <c r="T729" s="32" t="str">
        <f t="shared" si="137"/>
        <v>小学美术</v>
      </c>
      <c r="U729" s="32" t="str">
        <f>IFERROR(VLOOKUP(复审!T729,#REF!,2,FALSE),"无此科目")</f>
        <v>无此科目</v>
      </c>
      <c r="V729" s="21" t="str">
        <f t="shared" si="138"/>
        <v/>
      </c>
      <c r="W729" s="21">
        <f t="shared" si="132"/>
        <v>0</v>
      </c>
      <c r="X729" s="21">
        <f t="shared" si="133"/>
        <v>1</v>
      </c>
      <c r="Y729" s="21" t="str">
        <f t="shared" si="139"/>
        <v/>
      </c>
      <c r="Z72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29" s="13" t="str">
        <f t="shared" si="134"/>
        <v/>
      </c>
      <c r="AB729" s="13" t="str">
        <f t="shared" si="140"/>
        <v>N</v>
      </c>
      <c r="AC729" s="13">
        <f t="shared" si="141"/>
        <v>416</v>
      </c>
      <c r="AD729" s="13" t="str">
        <f t="shared" si="142"/>
        <v/>
      </c>
      <c r="AE729" s="13" t="e">
        <f>IF(AND(VLOOKUP($T729,#REF!,2,0)=0,S729=""),"“错误请确认”",IF(VLOOKUP($T729,#REF!,2,0)=0,S729,VLOOKUP($T729,#REF!,2,0)))</f>
        <v>#REF!</v>
      </c>
      <c r="AF729" s="13" t="s">
        <v>3413</v>
      </c>
      <c r="AG729" s="13" t="e">
        <f>IF(VLOOKUP(T729,#REF!,29,0)=0,VLOOKUP(T729,#REF!,23,0)&amp;RIGHT(S729,2),VLOOKUP(T729,#REF!,23,0)&amp;VLOOKUP(T729,#REF!,29,0))</f>
        <v>#REF!</v>
      </c>
      <c r="AH729" s="13" t="s">
        <v>50</v>
      </c>
      <c r="AI729" s="13" t="e">
        <f t="shared" si="143"/>
        <v>#REF!</v>
      </c>
    </row>
    <row r="730" ht="15" customHeight="1" spans="1:35">
      <c r="A730" s="21">
        <f t="shared" si="135"/>
        <v>729</v>
      </c>
      <c r="B730" s="22" t="s">
        <v>3414</v>
      </c>
      <c r="C730" s="22" t="s">
        <v>35</v>
      </c>
      <c r="D730" s="22" t="s">
        <v>36</v>
      </c>
      <c r="E730" s="22" t="s">
        <v>3415</v>
      </c>
      <c r="F730" s="22" t="s">
        <v>3414</v>
      </c>
      <c r="G730" s="22" t="s">
        <v>3414</v>
      </c>
      <c r="H730" s="22" t="s">
        <v>3414</v>
      </c>
      <c r="I730" s="22" t="s">
        <v>3414</v>
      </c>
      <c r="J730" s="22" t="s">
        <v>3414</v>
      </c>
      <c r="K730" s="22" t="s">
        <v>3191</v>
      </c>
      <c r="L730" s="22" t="s">
        <v>3416</v>
      </c>
      <c r="M730" s="22" t="s">
        <v>91</v>
      </c>
      <c r="N730" s="22" t="e">
        <f>INDEX(#REF!,MATCH($K730,#REF!,0))</f>
        <v>#REF!</v>
      </c>
      <c r="O730" s="21"/>
      <c r="P730" s="25" t="str">
        <f t="shared" si="136"/>
        <v/>
      </c>
      <c r="Q730" s="21"/>
      <c r="R730" s="21"/>
      <c r="S730" s="21"/>
      <c r="T730" s="32" t="str">
        <f t="shared" si="137"/>
        <v>小学美术</v>
      </c>
      <c r="U730" s="32" t="str">
        <f>IFERROR(VLOOKUP(复审!T730,#REF!,2,FALSE),"无此科目")</f>
        <v>无此科目</v>
      </c>
      <c r="V730" s="21" t="str">
        <f t="shared" si="138"/>
        <v/>
      </c>
      <c r="W730" s="21">
        <f t="shared" si="132"/>
        <v>0</v>
      </c>
      <c r="X730" s="21">
        <f t="shared" si="133"/>
        <v>1</v>
      </c>
      <c r="Y730" s="21" t="str">
        <f t="shared" si="139"/>
        <v/>
      </c>
      <c r="Z73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30" s="13" t="str">
        <f t="shared" si="134"/>
        <v/>
      </c>
      <c r="AB730" s="13" t="str">
        <f t="shared" si="140"/>
        <v>N</v>
      </c>
      <c r="AC730" s="13">
        <f t="shared" si="141"/>
        <v>417</v>
      </c>
      <c r="AD730" s="13" t="str">
        <f t="shared" si="142"/>
        <v/>
      </c>
      <c r="AE730" s="13" t="e">
        <f>IF(AND(VLOOKUP($T730,#REF!,2,0)=0,S730=""),"“错误请确认”",IF(VLOOKUP($T730,#REF!,2,0)=0,S730,VLOOKUP($T730,#REF!,2,0)))</f>
        <v>#REF!</v>
      </c>
      <c r="AF730" s="13" t="s">
        <v>3417</v>
      </c>
      <c r="AG730" s="13" t="e">
        <f>IF(VLOOKUP(T730,#REF!,29,0)=0,VLOOKUP(T730,#REF!,23,0)&amp;RIGHT(S730,2),VLOOKUP(T730,#REF!,23,0)&amp;VLOOKUP(T730,#REF!,29,0))</f>
        <v>#REF!</v>
      </c>
      <c r="AH730" s="13" t="s">
        <v>50</v>
      </c>
      <c r="AI730" s="13" t="e">
        <f t="shared" si="143"/>
        <v>#REF!</v>
      </c>
    </row>
    <row r="731" ht="15" customHeight="1" spans="1:35">
      <c r="A731" s="21">
        <f t="shared" si="135"/>
        <v>730</v>
      </c>
      <c r="B731" s="22" t="s">
        <v>3418</v>
      </c>
      <c r="C731" s="22" t="s">
        <v>45</v>
      </c>
      <c r="D731" s="22" t="s">
        <v>36</v>
      </c>
      <c r="E731" s="22" t="s">
        <v>3419</v>
      </c>
      <c r="F731" s="22" t="s">
        <v>3418</v>
      </c>
      <c r="G731" s="22" t="s">
        <v>3418</v>
      </c>
      <c r="H731" s="22" t="s">
        <v>3418</v>
      </c>
      <c r="I731" s="22" t="s">
        <v>3418</v>
      </c>
      <c r="J731" s="22" t="s">
        <v>3418</v>
      </c>
      <c r="K731" s="22" t="s">
        <v>3191</v>
      </c>
      <c r="L731" s="22" t="s">
        <v>3420</v>
      </c>
      <c r="M731" s="22" t="s">
        <v>3421</v>
      </c>
      <c r="N731" s="22" t="e">
        <f>INDEX(#REF!,MATCH($K731,#REF!,0))</f>
        <v>#REF!</v>
      </c>
      <c r="O731" s="21"/>
      <c r="P731" s="25" t="str">
        <f t="shared" si="136"/>
        <v/>
      </c>
      <c r="Q731" s="21"/>
      <c r="R731" s="21"/>
      <c r="S731" s="21"/>
      <c r="T731" s="32" t="str">
        <f t="shared" si="137"/>
        <v>小学美术</v>
      </c>
      <c r="U731" s="32" t="str">
        <f>IFERROR(VLOOKUP(复审!T731,#REF!,2,FALSE),"无此科目")</f>
        <v>无此科目</v>
      </c>
      <c r="V731" s="21" t="str">
        <f t="shared" si="138"/>
        <v/>
      </c>
      <c r="W731" s="21">
        <f t="shared" si="132"/>
        <v>0</v>
      </c>
      <c r="X731" s="21">
        <f t="shared" si="133"/>
        <v>1</v>
      </c>
      <c r="Y731" s="21" t="str">
        <f t="shared" si="139"/>
        <v/>
      </c>
      <c r="Z73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31" s="13" t="str">
        <f t="shared" si="134"/>
        <v/>
      </c>
      <c r="AB731" s="13" t="str">
        <f t="shared" si="140"/>
        <v>N</v>
      </c>
      <c r="AC731" s="13">
        <f t="shared" si="141"/>
        <v>418</v>
      </c>
      <c r="AD731" s="13" t="str">
        <f t="shared" si="142"/>
        <v/>
      </c>
      <c r="AE731" s="13" t="e">
        <f>IF(AND(VLOOKUP($T731,#REF!,2,0)=0,S731=""),"“错误请确认”",IF(VLOOKUP($T731,#REF!,2,0)=0,S731,VLOOKUP($T731,#REF!,2,0)))</f>
        <v>#REF!</v>
      </c>
      <c r="AF731" s="13" t="s">
        <v>3422</v>
      </c>
      <c r="AG731" s="13" t="e">
        <f>IF(VLOOKUP(T731,#REF!,29,0)=0,VLOOKUP(T731,#REF!,23,0)&amp;RIGHT(S731,2),VLOOKUP(T731,#REF!,23,0)&amp;VLOOKUP(T731,#REF!,29,0))</f>
        <v>#REF!</v>
      </c>
      <c r="AH731" s="13" t="s">
        <v>50</v>
      </c>
      <c r="AI731" s="13" t="e">
        <f t="shared" si="143"/>
        <v>#REF!</v>
      </c>
    </row>
    <row r="732" ht="15" customHeight="1" spans="1:35">
      <c r="A732" s="21">
        <f t="shared" si="135"/>
        <v>731</v>
      </c>
      <c r="B732" s="22" t="s">
        <v>3423</v>
      </c>
      <c r="C732" s="22" t="s">
        <v>35</v>
      </c>
      <c r="D732" s="22" t="s">
        <v>36</v>
      </c>
      <c r="E732" s="22" t="s">
        <v>3424</v>
      </c>
      <c r="F732" s="22" t="s">
        <v>3423</v>
      </c>
      <c r="G732" s="22" t="s">
        <v>3423</v>
      </c>
      <c r="H732" s="22" t="s">
        <v>3423</v>
      </c>
      <c r="I732" s="22" t="s">
        <v>3423</v>
      </c>
      <c r="J732" s="22" t="s">
        <v>3423</v>
      </c>
      <c r="K732" s="22" t="s">
        <v>3191</v>
      </c>
      <c r="L732" s="22" t="s">
        <v>3425</v>
      </c>
      <c r="M732" s="22" t="s">
        <v>3426</v>
      </c>
      <c r="N732" s="22" t="e">
        <f>INDEX(#REF!,MATCH($K732,#REF!,0))</f>
        <v>#REF!</v>
      </c>
      <c r="O732" s="21"/>
      <c r="P732" s="25" t="str">
        <f t="shared" si="136"/>
        <v/>
      </c>
      <c r="Q732" s="21"/>
      <c r="R732" s="21"/>
      <c r="S732" s="21"/>
      <c r="T732" s="32" t="str">
        <f t="shared" si="137"/>
        <v>小学美术</v>
      </c>
      <c r="U732" s="32" t="str">
        <f>IFERROR(VLOOKUP(复审!T732,#REF!,2,FALSE),"无此科目")</f>
        <v>无此科目</v>
      </c>
      <c r="V732" s="21" t="str">
        <f t="shared" si="138"/>
        <v/>
      </c>
      <c r="W732" s="21">
        <f t="shared" si="132"/>
        <v>0</v>
      </c>
      <c r="X732" s="21">
        <f t="shared" si="133"/>
        <v>1</v>
      </c>
      <c r="Y732" s="21" t="str">
        <f t="shared" si="139"/>
        <v/>
      </c>
      <c r="Z73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32" s="13" t="str">
        <f t="shared" si="134"/>
        <v/>
      </c>
      <c r="AB732" s="13" t="str">
        <f t="shared" si="140"/>
        <v>N</v>
      </c>
      <c r="AC732" s="13">
        <f t="shared" si="141"/>
        <v>419</v>
      </c>
      <c r="AD732" s="13" t="str">
        <f t="shared" si="142"/>
        <v/>
      </c>
      <c r="AE732" s="13" t="e">
        <f>IF(AND(VLOOKUP($T732,#REF!,2,0)=0,S732=""),"“错误请确认”",IF(VLOOKUP($T732,#REF!,2,0)=0,S732,VLOOKUP($T732,#REF!,2,0)))</f>
        <v>#REF!</v>
      </c>
      <c r="AF732" s="13" t="s">
        <v>3427</v>
      </c>
      <c r="AG732" s="13" t="e">
        <f>IF(VLOOKUP(T732,#REF!,29,0)=0,VLOOKUP(T732,#REF!,23,0)&amp;RIGHT(S732,2),VLOOKUP(T732,#REF!,23,0)&amp;VLOOKUP(T732,#REF!,29,0))</f>
        <v>#REF!</v>
      </c>
      <c r="AH732" s="13" t="s">
        <v>50</v>
      </c>
      <c r="AI732" s="13" t="e">
        <f t="shared" si="143"/>
        <v>#REF!</v>
      </c>
    </row>
    <row r="733" ht="15" customHeight="1" spans="1:35">
      <c r="A733" s="21">
        <f t="shared" si="135"/>
        <v>732</v>
      </c>
      <c r="B733" s="22" t="s">
        <v>3428</v>
      </c>
      <c r="C733" s="22" t="s">
        <v>35</v>
      </c>
      <c r="D733" s="22" t="s">
        <v>36</v>
      </c>
      <c r="E733" s="22" t="s">
        <v>3429</v>
      </c>
      <c r="F733" s="22" t="s">
        <v>3428</v>
      </c>
      <c r="G733" s="22" t="s">
        <v>3428</v>
      </c>
      <c r="H733" s="22" t="s">
        <v>3428</v>
      </c>
      <c r="I733" s="22" t="s">
        <v>3428</v>
      </c>
      <c r="J733" s="22" t="s">
        <v>3428</v>
      </c>
      <c r="K733" s="22" t="s">
        <v>3191</v>
      </c>
      <c r="L733" s="22" t="s">
        <v>3430</v>
      </c>
      <c r="M733" s="22" t="s">
        <v>91</v>
      </c>
      <c r="N733" s="22" t="e">
        <f>INDEX(#REF!,MATCH($K733,#REF!,0))</f>
        <v>#REF!</v>
      </c>
      <c r="O733" s="21"/>
      <c r="P733" s="25" t="str">
        <f t="shared" si="136"/>
        <v/>
      </c>
      <c r="Q733" s="21"/>
      <c r="R733" s="21"/>
      <c r="S733" s="21"/>
      <c r="T733" s="32" t="str">
        <f t="shared" si="137"/>
        <v>小学美术</v>
      </c>
      <c r="U733" s="32" t="str">
        <f>IFERROR(VLOOKUP(复审!T733,#REF!,2,FALSE),"无此科目")</f>
        <v>无此科目</v>
      </c>
      <c r="V733" s="21" t="str">
        <f t="shared" si="138"/>
        <v/>
      </c>
      <c r="W733" s="21">
        <f t="shared" si="132"/>
        <v>0</v>
      </c>
      <c r="X733" s="21">
        <f t="shared" si="133"/>
        <v>1</v>
      </c>
      <c r="Y733" s="21" t="str">
        <f t="shared" si="139"/>
        <v/>
      </c>
      <c r="Z73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33" s="13" t="str">
        <f t="shared" si="134"/>
        <v/>
      </c>
      <c r="AB733" s="13" t="str">
        <f t="shared" si="140"/>
        <v>N</v>
      </c>
      <c r="AC733" s="13">
        <f t="shared" si="141"/>
        <v>420</v>
      </c>
      <c r="AD733" s="13" t="str">
        <f t="shared" si="142"/>
        <v/>
      </c>
      <c r="AE733" s="13" t="e">
        <f>IF(AND(VLOOKUP($T733,#REF!,2,0)=0,S733=""),"“错误请确认”",IF(VLOOKUP($T733,#REF!,2,0)=0,S733,VLOOKUP($T733,#REF!,2,0)))</f>
        <v>#REF!</v>
      </c>
      <c r="AF733" s="13" t="s">
        <v>3431</v>
      </c>
      <c r="AG733" s="13" t="e">
        <f>IF(VLOOKUP(T733,#REF!,29,0)=0,VLOOKUP(T733,#REF!,23,0)&amp;RIGHT(S733,2),VLOOKUP(T733,#REF!,23,0)&amp;VLOOKUP(T733,#REF!,29,0))</f>
        <v>#REF!</v>
      </c>
      <c r="AH733" s="13" t="s">
        <v>50</v>
      </c>
      <c r="AI733" s="13" t="e">
        <f t="shared" si="143"/>
        <v>#REF!</v>
      </c>
    </row>
    <row r="734" ht="15" customHeight="1" spans="1:35">
      <c r="A734" s="21">
        <f t="shared" si="135"/>
        <v>733</v>
      </c>
      <c r="B734" s="22" t="s">
        <v>3432</v>
      </c>
      <c r="C734" s="22" t="s">
        <v>45</v>
      </c>
      <c r="D734" s="22" t="s">
        <v>36</v>
      </c>
      <c r="E734" s="22" t="s">
        <v>3433</v>
      </c>
      <c r="F734" s="22" t="s">
        <v>3432</v>
      </c>
      <c r="G734" s="22" t="s">
        <v>3432</v>
      </c>
      <c r="H734" s="22" t="s">
        <v>3432</v>
      </c>
      <c r="I734" s="22" t="s">
        <v>3432</v>
      </c>
      <c r="J734" s="22" t="s">
        <v>3432</v>
      </c>
      <c r="K734" s="22" t="s">
        <v>3191</v>
      </c>
      <c r="L734" s="22" t="s">
        <v>3434</v>
      </c>
      <c r="M734" s="22" t="s">
        <v>91</v>
      </c>
      <c r="N734" s="22" t="e">
        <f>INDEX(#REF!,MATCH($K734,#REF!,0))</f>
        <v>#REF!</v>
      </c>
      <c r="O734" s="21"/>
      <c r="P734" s="25" t="str">
        <f t="shared" si="136"/>
        <v/>
      </c>
      <c r="Q734" s="21"/>
      <c r="R734" s="21"/>
      <c r="S734" s="21"/>
      <c r="T734" s="32" t="str">
        <f t="shared" si="137"/>
        <v>小学美术</v>
      </c>
      <c r="U734" s="32" t="str">
        <f>IFERROR(VLOOKUP(复审!T734,#REF!,2,FALSE),"无此科目")</f>
        <v>无此科目</v>
      </c>
      <c r="V734" s="21" t="str">
        <f t="shared" si="138"/>
        <v/>
      </c>
      <c r="W734" s="21">
        <f t="shared" si="132"/>
        <v>0</v>
      </c>
      <c r="X734" s="21">
        <f t="shared" si="133"/>
        <v>1</v>
      </c>
      <c r="Y734" s="21" t="str">
        <f t="shared" si="139"/>
        <v/>
      </c>
      <c r="Z73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34" s="13" t="str">
        <f t="shared" si="134"/>
        <v/>
      </c>
      <c r="AB734" s="13" t="str">
        <f t="shared" si="140"/>
        <v>N</v>
      </c>
      <c r="AC734" s="13">
        <f t="shared" si="141"/>
        <v>421</v>
      </c>
      <c r="AD734" s="13" t="str">
        <f t="shared" si="142"/>
        <v/>
      </c>
      <c r="AE734" s="13" t="e">
        <f>IF(AND(VLOOKUP($T734,#REF!,2,0)=0,S734=""),"“错误请确认”",IF(VLOOKUP($T734,#REF!,2,0)=0,S734,VLOOKUP($T734,#REF!,2,0)))</f>
        <v>#REF!</v>
      </c>
      <c r="AF734" s="13" t="s">
        <v>3435</v>
      </c>
      <c r="AG734" s="13" t="e">
        <f>IF(VLOOKUP(T734,#REF!,29,0)=0,VLOOKUP(T734,#REF!,23,0)&amp;RIGHT(S734,2),VLOOKUP(T734,#REF!,23,0)&amp;VLOOKUP(T734,#REF!,29,0))</f>
        <v>#REF!</v>
      </c>
      <c r="AH734" s="13" t="s">
        <v>50</v>
      </c>
      <c r="AI734" s="13" t="e">
        <f t="shared" si="143"/>
        <v>#REF!</v>
      </c>
    </row>
    <row r="735" ht="15" customHeight="1" spans="1:35">
      <c r="A735" s="21">
        <f t="shared" si="135"/>
        <v>734</v>
      </c>
      <c r="B735" s="22" t="s">
        <v>3436</v>
      </c>
      <c r="C735" s="22" t="s">
        <v>45</v>
      </c>
      <c r="D735" s="22" t="s">
        <v>36</v>
      </c>
      <c r="E735" s="22" t="s">
        <v>3437</v>
      </c>
      <c r="F735" s="22" t="s">
        <v>3436</v>
      </c>
      <c r="G735" s="22" t="s">
        <v>3436</v>
      </c>
      <c r="H735" s="22" t="s">
        <v>3436</v>
      </c>
      <c r="I735" s="22" t="s">
        <v>3436</v>
      </c>
      <c r="J735" s="22" t="s">
        <v>3436</v>
      </c>
      <c r="K735" s="22" t="s">
        <v>3191</v>
      </c>
      <c r="L735" s="22" t="s">
        <v>3438</v>
      </c>
      <c r="M735" s="22" t="s">
        <v>3438</v>
      </c>
      <c r="N735" s="22" t="e">
        <f>INDEX(#REF!,MATCH($K735,#REF!,0))</f>
        <v>#REF!</v>
      </c>
      <c r="O735" s="21"/>
      <c r="P735" s="25" t="str">
        <f t="shared" si="136"/>
        <v>小学美术第6考场</v>
      </c>
      <c r="Q735" s="21"/>
      <c r="R735" s="21">
        <v>171</v>
      </c>
      <c r="S735" s="21"/>
      <c r="T735" s="32" t="str">
        <f t="shared" si="137"/>
        <v>小学美术</v>
      </c>
      <c r="U735" s="32" t="str">
        <f>IFERROR(VLOOKUP(复审!T735,#REF!,2,FALSE),"无此科目")</f>
        <v>无此科目</v>
      </c>
      <c r="V735" s="21" t="str">
        <f t="shared" si="138"/>
        <v>无此科目171</v>
      </c>
      <c r="W735" s="21">
        <f t="shared" si="132"/>
        <v>171</v>
      </c>
      <c r="X735" s="21">
        <f t="shared" si="133"/>
        <v>1</v>
      </c>
      <c r="Y735" s="21">
        <f t="shared" si="139"/>
        <v>1</v>
      </c>
      <c r="Z73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35" s="13" t="str">
        <f t="shared" si="134"/>
        <v/>
      </c>
      <c r="AB735" s="13" t="str">
        <f t="shared" si="140"/>
        <v>Y</v>
      </c>
      <c r="AC735" s="13" t="str">
        <f t="shared" si="141"/>
        <v/>
      </c>
      <c r="AD735" s="13">
        <f t="shared" si="142"/>
        <v>1</v>
      </c>
      <c r="AE735" s="13" t="e">
        <f>IF(AND(VLOOKUP($T735,#REF!,2,0)=0,S735=""),"“错误请确认”",IF(VLOOKUP($T735,#REF!,2,0)=0,S735,VLOOKUP($T735,#REF!,2,0)))</f>
        <v>#REF!</v>
      </c>
      <c r="AF735" s="13" t="s">
        <v>3439</v>
      </c>
      <c r="AG735" s="13" t="e">
        <f>IF(VLOOKUP(T735,#REF!,29,0)=0,VLOOKUP(T735,#REF!,23,0)&amp;RIGHT(S735,2),VLOOKUP(T735,#REF!,23,0)&amp;VLOOKUP(T735,#REF!,29,0))</f>
        <v>#REF!</v>
      </c>
      <c r="AH735" s="13" t="s">
        <v>61</v>
      </c>
      <c r="AI735" s="13" t="e">
        <f t="shared" si="143"/>
        <v>#REF!</v>
      </c>
    </row>
    <row r="736" ht="15" customHeight="1" spans="1:35">
      <c r="A736" s="21">
        <f t="shared" si="135"/>
        <v>735</v>
      </c>
      <c r="B736" s="22" t="s">
        <v>3440</v>
      </c>
      <c r="C736" s="22" t="s">
        <v>45</v>
      </c>
      <c r="D736" s="22" t="s">
        <v>36</v>
      </c>
      <c r="E736" s="22" t="s">
        <v>3441</v>
      </c>
      <c r="F736" s="22" t="s">
        <v>3440</v>
      </c>
      <c r="G736" s="22" t="s">
        <v>3440</v>
      </c>
      <c r="H736" s="22" t="s">
        <v>3440</v>
      </c>
      <c r="I736" s="22" t="s">
        <v>3440</v>
      </c>
      <c r="J736" s="22" t="s">
        <v>3440</v>
      </c>
      <c r="K736" s="22" t="s">
        <v>3191</v>
      </c>
      <c r="L736" s="22" t="s">
        <v>3442</v>
      </c>
      <c r="M736" s="22" t="s">
        <v>3443</v>
      </c>
      <c r="N736" s="22" t="e">
        <f>INDEX(#REF!,MATCH($K736,#REF!,0))</f>
        <v>#REF!</v>
      </c>
      <c r="O736" s="21"/>
      <c r="P736" s="25" t="str">
        <f t="shared" si="136"/>
        <v/>
      </c>
      <c r="Q736" s="21"/>
      <c r="R736" s="21"/>
      <c r="S736" s="21"/>
      <c r="T736" s="32" t="str">
        <f t="shared" si="137"/>
        <v>小学美术</v>
      </c>
      <c r="U736" s="32" t="str">
        <f>IFERROR(VLOOKUP(复审!T736,#REF!,2,FALSE),"无此科目")</f>
        <v>无此科目</v>
      </c>
      <c r="V736" s="21" t="str">
        <f t="shared" si="138"/>
        <v/>
      </c>
      <c r="W736" s="21">
        <f t="shared" si="132"/>
        <v>0</v>
      </c>
      <c r="X736" s="21">
        <f t="shared" si="133"/>
        <v>1</v>
      </c>
      <c r="Y736" s="21" t="str">
        <f t="shared" si="139"/>
        <v/>
      </c>
      <c r="Z73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36" s="13" t="str">
        <f t="shared" si="134"/>
        <v/>
      </c>
      <c r="AB736" s="13" t="str">
        <f t="shared" si="140"/>
        <v>N</v>
      </c>
      <c r="AC736" s="13">
        <f t="shared" si="141"/>
        <v>422</v>
      </c>
      <c r="AD736" s="13" t="str">
        <f t="shared" si="142"/>
        <v/>
      </c>
      <c r="AE736" s="13" t="e">
        <f>IF(AND(VLOOKUP($T736,#REF!,2,0)=0,S736=""),"“错误请确认”",IF(VLOOKUP($T736,#REF!,2,0)=0,S736,VLOOKUP($T736,#REF!,2,0)))</f>
        <v>#REF!</v>
      </c>
      <c r="AF736" s="13" t="s">
        <v>3444</v>
      </c>
      <c r="AG736" s="13" t="e">
        <f>IF(VLOOKUP(T736,#REF!,29,0)=0,VLOOKUP(T736,#REF!,23,0)&amp;RIGHT(S736,2),VLOOKUP(T736,#REF!,23,0)&amp;VLOOKUP(T736,#REF!,29,0))</f>
        <v>#REF!</v>
      </c>
      <c r="AH736" s="13" t="s">
        <v>50</v>
      </c>
      <c r="AI736" s="13" t="e">
        <f t="shared" si="143"/>
        <v>#REF!</v>
      </c>
    </row>
    <row r="737" ht="15" customHeight="1" spans="1:35">
      <c r="A737" s="21">
        <f t="shared" si="135"/>
        <v>736</v>
      </c>
      <c r="B737" s="22" t="s">
        <v>3445</v>
      </c>
      <c r="C737" s="22" t="s">
        <v>45</v>
      </c>
      <c r="D737" s="22" t="s">
        <v>36</v>
      </c>
      <c r="E737" s="22" t="s">
        <v>3446</v>
      </c>
      <c r="F737" s="22" t="s">
        <v>3445</v>
      </c>
      <c r="G737" s="22" t="s">
        <v>3445</v>
      </c>
      <c r="H737" s="22" t="s">
        <v>3445</v>
      </c>
      <c r="I737" s="22" t="s">
        <v>3445</v>
      </c>
      <c r="J737" s="22" t="s">
        <v>3445</v>
      </c>
      <c r="K737" s="22" t="s">
        <v>3191</v>
      </c>
      <c r="L737" s="22" t="s">
        <v>3447</v>
      </c>
      <c r="M737" s="22" t="s">
        <v>3448</v>
      </c>
      <c r="N737" s="22" t="e">
        <f>INDEX(#REF!,MATCH($K737,#REF!,0))</f>
        <v>#REF!</v>
      </c>
      <c r="O737" s="21"/>
      <c r="P737" s="25" t="str">
        <f t="shared" si="136"/>
        <v>小学美术第1考场</v>
      </c>
      <c r="Q737" s="21"/>
      <c r="R737" s="21">
        <v>16</v>
      </c>
      <c r="S737" s="21"/>
      <c r="T737" s="32" t="str">
        <f t="shared" si="137"/>
        <v>小学美术</v>
      </c>
      <c r="U737" s="32" t="str">
        <f>IFERROR(VLOOKUP(复审!T737,#REF!,2,FALSE),"无此科目")</f>
        <v>无此科目</v>
      </c>
      <c r="V737" s="21" t="str">
        <f t="shared" si="138"/>
        <v>无此科目016</v>
      </c>
      <c r="W737" s="21">
        <f t="shared" si="132"/>
        <v>16</v>
      </c>
      <c r="X737" s="21">
        <f t="shared" si="133"/>
        <v>1</v>
      </c>
      <c r="Y737" s="21">
        <f t="shared" si="139"/>
        <v>1</v>
      </c>
      <c r="Z73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37" s="13" t="str">
        <f t="shared" si="134"/>
        <v/>
      </c>
      <c r="AB737" s="13" t="str">
        <f t="shared" si="140"/>
        <v>Y</v>
      </c>
      <c r="AC737" s="13" t="str">
        <f t="shared" si="141"/>
        <v/>
      </c>
      <c r="AD737" s="13">
        <f t="shared" si="142"/>
        <v>1</v>
      </c>
      <c r="AE737" s="13" t="e">
        <f>IF(AND(VLOOKUP($T737,#REF!,2,0)=0,S737=""),"“错误请确认”",IF(VLOOKUP($T737,#REF!,2,0)=0,S737,VLOOKUP($T737,#REF!,2,0)))</f>
        <v>#REF!</v>
      </c>
      <c r="AF737" s="13" t="s">
        <v>3449</v>
      </c>
      <c r="AG737" s="13" t="e">
        <f>IF(VLOOKUP(T737,#REF!,29,0)=0,VLOOKUP(T737,#REF!,23,0)&amp;RIGHT(S737,2),VLOOKUP(T737,#REF!,23,0)&amp;VLOOKUP(T737,#REF!,29,0))</f>
        <v>#REF!</v>
      </c>
      <c r="AH737" s="13" t="s">
        <v>3191</v>
      </c>
      <c r="AI737" s="13" t="e">
        <f t="shared" si="143"/>
        <v>#REF!</v>
      </c>
    </row>
    <row r="738" ht="15" customHeight="1" spans="1:35">
      <c r="A738" s="21">
        <f t="shared" si="135"/>
        <v>737</v>
      </c>
      <c r="B738" s="22" t="s">
        <v>3450</v>
      </c>
      <c r="C738" s="22" t="s">
        <v>35</v>
      </c>
      <c r="D738" s="22" t="s">
        <v>36</v>
      </c>
      <c r="E738" s="22" t="s">
        <v>3451</v>
      </c>
      <c r="F738" s="22" t="s">
        <v>3450</v>
      </c>
      <c r="G738" s="22" t="s">
        <v>3450</v>
      </c>
      <c r="H738" s="22" t="s">
        <v>3450</v>
      </c>
      <c r="I738" s="22" t="s">
        <v>3450</v>
      </c>
      <c r="J738" s="22" t="s">
        <v>3450</v>
      </c>
      <c r="K738" s="22" t="s">
        <v>3191</v>
      </c>
      <c r="L738" s="22" t="s">
        <v>3452</v>
      </c>
      <c r="M738" s="22" t="s">
        <v>3453</v>
      </c>
      <c r="N738" s="22" t="e">
        <f>INDEX(#REF!,MATCH($K738,#REF!,0))</f>
        <v>#REF!</v>
      </c>
      <c r="O738" s="21"/>
      <c r="P738" s="25" t="str">
        <f t="shared" si="136"/>
        <v>小学美术第10考场</v>
      </c>
      <c r="Q738" s="21"/>
      <c r="R738" s="21">
        <v>290</v>
      </c>
      <c r="S738" s="21"/>
      <c r="T738" s="32" t="str">
        <f t="shared" si="137"/>
        <v>小学美术</v>
      </c>
      <c r="U738" s="32" t="str">
        <f>IFERROR(VLOOKUP(复审!T738,#REF!,2,FALSE),"无此科目")</f>
        <v>无此科目</v>
      </c>
      <c r="V738" s="21" t="str">
        <f t="shared" si="138"/>
        <v>无此科目290</v>
      </c>
      <c r="W738" s="21">
        <f t="shared" si="132"/>
        <v>290</v>
      </c>
      <c r="X738" s="21">
        <f t="shared" si="133"/>
        <v>1</v>
      </c>
      <c r="Y738" s="21">
        <f t="shared" si="139"/>
        <v>1</v>
      </c>
      <c r="Z73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38" s="13" t="str">
        <f t="shared" si="134"/>
        <v/>
      </c>
      <c r="AB738" s="13" t="str">
        <f t="shared" si="140"/>
        <v>Y</v>
      </c>
      <c r="AC738" s="13" t="str">
        <f t="shared" si="141"/>
        <v/>
      </c>
      <c r="AD738" s="13">
        <f t="shared" si="142"/>
        <v>1</v>
      </c>
      <c r="AE738" s="13" t="e">
        <f>IF(AND(VLOOKUP($T738,#REF!,2,0)=0,S738=""),"“错误请确认”",IF(VLOOKUP($T738,#REF!,2,0)=0,S738,VLOOKUP($T738,#REF!,2,0)))</f>
        <v>#REF!</v>
      </c>
      <c r="AF738" s="13" t="s">
        <v>3454</v>
      </c>
      <c r="AG738" s="13" t="e">
        <f>IF(VLOOKUP(T738,#REF!,29,0)=0,VLOOKUP(T738,#REF!,23,0)&amp;RIGHT(S738,2),VLOOKUP(T738,#REF!,23,0)&amp;VLOOKUP(T738,#REF!,29,0))</f>
        <v>#REF!</v>
      </c>
      <c r="AH738" s="13" t="s">
        <v>3455</v>
      </c>
      <c r="AI738" s="13" t="e">
        <f t="shared" si="143"/>
        <v>#REF!</v>
      </c>
    </row>
    <row r="739" ht="15" customHeight="1" spans="1:35">
      <c r="A739" s="21">
        <f t="shared" si="135"/>
        <v>738</v>
      </c>
      <c r="B739" s="22" t="s">
        <v>3456</v>
      </c>
      <c r="C739" s="22" t="s">
        <v>35</v>
      </c>
      <c r="D739" s="22" t="s">
        <v>36</v>
      </c>
      <c r="E739" s="22" t="s">
        <v>3457</v>
      </c>
      <c r="F739" s="22" t="s">
        <v>3456</v>
      </c>
      <c r="G739" s="22" t="s">
        <v>3456</v>
      </c>
      <c r="H739" s="22" t="s">
        <v>3456</v>
      </c>
      <c r="I739" s="22" t="s">
        <v>3456</v>
      </c>
      <c r="J739" s="22" t="s">
        <v>3456</v>
      </c>
      <c r="K739" s="22" t="s">
        <v>3191</v>
      </c>
      <c r="L739" s="22" t="s">
        <v>3458</v>
      </c>
      <c r="M739" s="22" t="s">
        <v>3458</v>
      </c>
      <c r="N739" s="22" t="e">
        <f>INDEX(#REF!,MATCH($K739,#REF!,0))</f>
        <v>#REF!</v>
      </c>
      <c r="O739" s="21"/>
      <c r="P739" s="25" t="str">
        <f t="shared" si="136"/>
        <v>小学美术第7考场</v>
      </c>
      <c r="Q739" s="21"/>
      <c r="R739" s="21">
        <v>185</v>
      </c>
      <c r="S739" s="21"/>
      <c r="T739" s="32" t="str">
        <f t="shared" si="137"/>
        <v>小学美术</v>
      </c>
      <c r="U739" s="32" t="str">
        <f>IFERROR(VLOOKUP(复审!T739,#REF!,2,FALSE),"无此科目")</f>
        <v>无此科目</v>
      </c>
      <c r="V739" s="21" t="str">
        <f t="shared" si="138"/>
        <v>无此科目185</v>
      </c>
      <c r="W739" s="21">
        <f t="shared" si="132"/>
        <v>185</v>
      </c>
      <c r="X739" s="21">
        <f t="shared" si="133"/>
        <v>1</v>
      </c>
      <c r="Y739" s="21">
        <f t="shared" si="139"/>
        <v>1</v>
      </c>
      <c r="Z73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39" s="13" t="str">
        <f t="shared" si="134"/>
        <v/>
      </c>
      <c r="AB739" s="13" t="str">
        <f t="shared" si="140"/>
        <v>Y</v>
      </c>
      <c r="AC739" s="13" t="str">
        <f t="shared" si="141"/>
        <v/>
      </c>
      <c r="AD739" s="13">
        <f t="shared" si="142"/>
        <v>1</v>
      </c>
      <c r="AE739" s="13" t="e">
        <f>IF(AND(VLOOKUP($T739,#REF!,2,0)=0,S739=""),"“错误请确认”",IF(VLOOKUP($T739,#REF!,2,0)=0,S739,VLOOKUP($T739,#REF!,2,0)))</f>
        <v>#REF!</v>
      </c>
      <c r="AF739" s="13" t="s">
        <v>3459</v>
      </c>
      <c r="AG739" s="13" t="e">
        <f>IF(VLOOKUP(T739,#REF!,29,0)=0,VLOOKUP(T739,#REF!,23,0)&amp;RIGHT(S739,2),VLOOKUP(T739,#REF!,23,0)&amp;VLOOKUP(T739,#REF!,29,0))</f>
        <v>#REF!</v>
      </c>
      <c r="AH739" s="13" t="s">
        <v>61</v>
      </c>
      <c r="AI739" s="13" t="e">
        <f t="shared" si="143"/>
        <v>#REF!</v>
      </c>
    </row>
    <row r="740" ht="15" customHeight="1" spans="1:35">
      <c r="A740" s="21">
        <f t="shared" si="135"/>
        <v>739</v>
      </c>
      <c r="B740" s="22" t="s">
        <v>3460</v>
      </c>
      <c r="C740" s="22" t="s">
        <v>45</v>
      </c>
      <c r="D740" s="22" t="s">
        <v>36</v>
      </c>
      <c r="E740" s="22" t="s">
        <v>3461</v>
      </c>
      <c r="F740" s="22" t="s">
        <v>3460</v>
      </c>
      <c r="G740" s="22" t="s">
        <v>3460</v>
      </c>
      <c r="H740" s="22" t="s">
        <v>3460</v>
      </c>
      <c r="I740" s="22" t="s">
        <v>3460</v>
      </c>
      <c r="J740" s="22" t="s">
        <v>3460</v>
      </c>
      <c r="K740" s="22" t="s">
        <v>3462</v>
      </c>
      <c r="L740" s="22" t="s">
        <v>3463</v>
      </c>
      <c r="M740" s="22" t="s">
        <v>3463</v>
      </c>
      <c r="N740" s="22" t="e">
        <f>INDEX(#REF!,MATCH($K740,#REF!,0))</f>
        <v>#REF!</v>
      </c>
      <c r="O740" s="21"/>
      <c r="P740" s="25" t="str">
        <f t="shared" si="136"/>
        <v>小学信息技术第1考场</v>
      </c>
      <c r="Q740" s="21"/>
      <c r="R740" s="21">
        <v>3</v>
      </c>
      <c r="S740" s="21"/>
      <c r="T740" s="32" t="str">
        <f t="shared" si="137"/>
        <v>小学信息技术</v>
      </c>
      <c r="U740" s="32" t="str">
        <f>IFERROR(VLOOKUP(复审!T740,#REF!,2,FALSE),"无此科目")</f>
        <v>无此科目</v>
      </c>
      <c r="V740" s="21" t="str">
        <f t="shared" si="138"/>
        <v>无此科目003</v>
      </c>
      <c r="W740" s="21">
        <f t="shared" si="132"/>
        <v>3</v>
      </c>
      <c r="X740" s="21">
        <f t="shared" si="133"/>
        <v>1</v>
      </c>
      <c r="Y740" s="21">
        <f t="shared" si="139"/>
        <v>1</v>
      </c>
      <c r="Z74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40" s="13" t="str">
        <f t="shared" si="134"/>
        <v/>
      </c>
      <c r="AB740" s="13" t="str">
        <f t="shared" si="140"/>
        <v>Y</v>
      </c>
      <c r="AC740" s="13" t="str">
        <f t="shared" si="141"/>
        <v/>
      </c>
      <c r="AD740" s="13">
        <f t="shared" si="142"/>
        <v>1</v>
      </c>
      <c r="AE740" s="13" t="e">
        <f>IF(AND(VLOOKUP($T740,#REF!,2,0)=0,S740=""),"“错误请确认”",IF(VLOOKUP($T740,#REF!,2,0)=0,S740,VLOOKUP($T740,#REF!,2,0)))</f>
        <v>#REF!</v>
      </c>
      <c r="AF740" s="13" t="s">
        <v>3464</v>
      </c>
      <c r="AG740" s="13" t="e">
        <f>IF(VLOOKUP(T740,#REF!,29,0)=0,VLOOKUP(T740,#REF!,23,0)&amp;RIGHT(S740,2),VLOOKUP(T740,#REF!,23,0)&amp;VLOOKUP(T740,#REF!,29,0))</f>
        <v>#REF!</v>
      </c>
      <c r="AH740" s="13" t="s">
        <v>128</v>
      </c>
      <c r="AI740" s="13" t="e">
        <f t="shared" si="143"/>
        <v>#REF!</v>
      </c>
    </row>
    <row r="741" ht="15" customHeight="1" spans="1:35">
      <c r="A741" s="21">
        <f t="shared" si="135"/>
        <v>740</v>
      </c>
      <c r="B741" s="22" t="s">
        <v>3465</v>
      </c>
      <c r="C741" s="22" t="s">
        <v>35</v>
      </c>
      <c r="D741" s="22" t="s">
        <v>36</v>
      </c>
      <c r="E741" s="22" t="s">
        <v>3466</v>
      </c>
      <c r="F741" s="22" t="s">
        <v>3465</v>
      </c>
      <c r="G741" s="22" t="s">
        <v>3465</v>
      </c>
      <c r="H741" s="22" t="s">
        <v>3465</v>
      </c>
      <c r="I741" s="22" t="s">
        <v>3465</v>
      </c>
      <c r="J741" s="22" t="s">
        <v>3465</v>
      </c>
      <c r="K741" s="22" t="s">
        <v>3462</v>
      </c>
      <c r="L741" s="22" t="s">
        <v>3467</v>
      </c>
      <c r="M741" s="22" t="s">
        <v>3468</v>
      </c>
      <c r="N741" s="22" t="e">
        <f>INDEX(#REF!,MATCH($K741,#REF!,0))</f>
        <v>#REF!</v>
      </c>
      <c r="O741" s="21"/>
      <c r="P741" s="25" t="str">
        <f t="shared" si="136"/>
        <v/>
      </c>
      <c r="Q741" s="21"/>
      <c r="R741" s="21"/>
      <c r="S741" s="21"/>
      <c r="T741" s="32" t="str">
        <f t="shared" si="137"/>
        <v>小学信息技术</v>
      </c>
      <c r="U741" s="32" t="str">
        <f>IFERROR(VLOOKUP(复审!T741,#REF!,2,FALSE),"无此科目")</f>
        <v>无此科目</v>
      </c>
      <c r="V741" s="21" t="str">
        <f t="shared" si="138"/>
        <v/>
      </c>
      <c r="W741" s="21">
        <f t="shared" si="132"/>
        <v>0</v>
      </c>
      <c r="X741" s="21">
        <f t="shared" si="133"/>
        <v>1</v>
      </c>
      <c r="Y741" s="21" t="str">
        <f t="shared" si="139"/>
        <v/>
      </c>
      <c r="Z74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41" s="13" t="str">
        <f t="shared" si="134"/>
        <v/>
      </c>
      <c r="AB741" s="13" t="str">
        <f t="shared" si="140"/>
        <v>N</v>
      </c>
      <c r="AC741" s="13">
        <f t="shared" si="141"/>
        <v>423</v>
      </c>
      <c r="AD741" s="13" t="str">
        <f t="shared" si="142"/>
        <v/>
      </c>
      <c r="AE741" s="13" t="e">
        <f>IF(AND(VLOOKUP($T741,#REF!,2,0)=0,S741=""),"“错误请确认”",IF(VLOOKUP($T741,#REF!,2,0)=0,S741,VLOOKUP($T741,#REF!,2,0)))</f>
        <v>#REF!</v>
      </c>
      <c r="AF741" s="13" t="s">
        <v>3469</v>
      </c>
      <c r="AG741" s="13" t="e">
        <f>IF(VLOOKUP(T741,#REF!,29,0)=0,VLOOKUP(T741,#REF!,23,0)&amp;RIGHT(S741,2),VLOOKUP(T741,#REF!,23,0)&amp;VLOOKUP(T741,#REF!,29,0))</f>
        <v>#REF!</v>
      </c>
      <c r="AH741" s="13" t="s">
        <v>50</v>
      </c>
      <c r="AI741" s="13" t="e">
        <f t="shared" si="143"/>
        <v>#REF!</v>
      </c>
    </row>
    <row r="742" ht="15" customHeight="1" spans="1:35">
      <c r="A742" s="21">
        <f t="shared" si="135"/>
        <v>741</v>
      </c>
      <c r="B742" s="22" t="s">
        <v>3470</v>
      </c>
      <c r="C742" s="22" t="s">
        <v>45</v>
      </c>
      <c r="D742" s="22" t="s">
        <v>36</v>
      </c>
      <c r="E742" s="22" t="s">
        <v>3471</v>
      </c>
      <c r="F742" s="22" t="s">
        <v>3470</v>
      </c>
      <c r="G742" s="22" t="s">
        <v>3470</v>
      </c>
      <c r="H742" s="22" t="s">
        <v>3470</v>
      </c>
      <c r="I742" s="22" t="s">
        <v>3470</v>
      </c>
      <c r="J742" s="22" t="s">
        <v>3470</v>
      </c>
      <c r="K742" s="22" t="s">
        <v>3462</v>
      </c>
      <c r="L742" s="22" t="s">
        <v>3472</v>
      </c>
      <c r="M742" s="22" t="s">
        <v>3473</v>
      </c>
      <c r="N742" s="22" t="e">
        <f>INDEX(#REF!,MATCH($K742,#REF!,0))</f>
        <v>#REF!</v>
      </c>
      <c r="O742" s="21"/>
      <c r="P742" s="25" t="str">
        <f t="shared" si="136"/>
        <v/>
      </c>
      <c r="Q742" s="21"/>
      <c r="R742" s="21"/>
      <c r="S742" s="21"/>
      <c r="T742" s="32" t="str">
        <f t="shared" si="137"/>
        <v>小学信息技术</v>
      </c>
      <c r="U742" s="32" t="str">
        <f>IFERROR(VLOOKUP(复审!T742,#REF!,2,FALSE),"无此科目")</f>
        <v>无此科目</v>
      </c>
      <c r="V742" s="21" t="str">
        <f t="shared" si="138"/>
        <v/>
      </c>
      <c r="W742" s="21">
        <f t="shared" si="132"/>
        <v>0</v>
      </c>
      <c r="X742" s="21">
        <f t="shared" si="133"/>
        <v>1</v>
      </c>
      <c r="Y742" s="21" t="str">
        <f t="shared" si="139"/>
        <v/>
      </c>
      <c r="Z74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42" s="13" t="str">
        <f t="shared" si="134"/>
        <v/>
      </c>
      <c r="AB742" s="13" t="str">
        <f t="shared" si="140"/>
        <v>N</v>
      </c>
      <c r="AC742" s="13">
        <f t="shared" si="141"/>
        <v>424</v>
      </c>
      <c r="AD742" s="13" t="str">
        <f t="shared" si="142"/>
        <v/>
      </c>
      <c r="AE742" s="13" t="e">
        <f>IF(AND(VLOOKUP($T742,#REF!,2,0)=0,S742=""),"“错误请确认”",IF(VLOOKUP($T742,#REF!,2,0)=0,S742,VLOOKUP($T742,#REF!,2,0)))</f>
        <v>#REF!</v>
      </c>
      <c r="AF742" s="13" t="s">
        <v>3474</v>
      </c>
      <c r="AG742" s="13" t="e">
        <f>IF(VLOOKUP(T742,#REF!,29,0)=0,VLOOKUP(T742,#REF!,23,0)&amp;RIGHT(S742,2),VLOOKUP(T742,#REF!,23,0)&amp;VLOOKUP(T742,#REF!,29,0))</f>
        <v>#REF!</v>
      </c>
      <c r="AH742" s="13" t="s">
        <v>50</v>
      </c>
      <c r="AI742" s="13" t="e">
        <f t="shared" si="143"/>
        <v>#REF!</v>
      </c>
    </row>
    <row r="743" ht="15" customHeight="1" spans="1:35">
      <c r="A743" s="21">
        <f t="shared" si="135"/>
        <v>742</v>
      </c>
      <c r="B743" s="22" t="s">
        <v>3475</v>
      </c>
      <c r="C743" s="22" t="s">
        <v>35</v>
      </c>
      <c r="D743" s="22" t="s">
        <v>36</v>
      </c>
      <c r="E743" s="22" t="s">
        <v>3476</v>
      </c>
      <c r="F743" s="22" t="s">
        <v>3475</v>
      </c>
      <c r="G743" s="22" t="s">
        <v>3475</v>
      </c>
      <c r="H743" s="22" t="s">
        <v>3475</v>
      </c>
      <c r="I743" s="22" t="s">
        <v>3475</v>
      </c>
      <c r="J743" s="22" t="s">
        <v>3475</v>
      </c>
      <c r="K743" s="22" t="s">
        <v>3462</v>
      </c>
      <c r="L743" s="22" t="s">
        <v>3477</v>
      </c>
      <c r="M743" s="22" t="s">
        <v>3477</v>
      </c>
      <c r="N743" s="22" t="e">
        <f>INDEX(#REF!,MATCH($K743,#REF!,0))</f>
        <v>#REF!</v>
      </c>
      <c r="O743" s="21"/>
      <c r="P743" s="25" t="str">
        <f t="shared" si="136"/>
        <v/>
      </c>
      <c r="Q743" s="21"/>
      <c r="R743" s="21"/>
      <c r="S743" s="21"/>
      <c r="T743" s="32" t="str">
        <f t="shared" si="137"/>
        <v>小学信息技术</v>
      </c>
      <c r="U743" s="32" t="str">
        <f>IFERROR(VLOOKUP(复审!T743,#REF!,2,FALSE),"无此科目")</f>
        <v>无此科目</v>
      </c>
      <c r="V743" s="21" t="str">
        <f t="shared" si="138"/>
        <v/>
      </c>
      <c r="W743" s="21">
        <f t="shared" si="132"/>
        <v>0</v>
      </c>
      <c r="X743" s="21">
        <f t="shared" si="133"/>
        <v>1</v>
      </c>
      <c r="Y743" s="21" t="str">
        <f t="shared" si="139"/>
        <v/>
      </c>
      <c r="Z74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43" s="13" t="str">
        <f t="shared" si="134"/>
        <v/>
      </c>
      <c r="AB743" s="13" t="str">
        <f t="shared" si="140"/>
        <v>N</v>
      </c>
      <c r="AC743" s="13">
        <f t="shared" si="141"/>
        <v>425</v>
      </c>
      <c r="AD743" s="13" t="str">
        <f t="shared" si="142"/>
        <v/>
      </c>
      <c r="AE743" s="13" t="e">
        <f>IF(AND(VLOOKUP($T743,#REF!,2,0)=0,S743=""),"“错误请确认”",IF(VLOOKUP($T743,#REF!,2,0)=0,S743,VLOOKUP($T743,#REF!,2,0)))</f>
        <v>#REF!</v>
      </c>
      <c r="AF743" s="13" t="s">
        <v>3478</v>
      </c>
      <c r="AG743" s="13" t="e">
        <f>IF(VLOOKUP(T743,#REF!,29,0)=0,VLOOKUP(T743,#REF!,23,0)&amp;RIGHT(S743,2),VLOOKUP(T743,#REF!,23,0)&amp;VLOOKUP(T743,#REF!,29,0))</f>
        <v>#REF!</v>
      </c>
      <c r="AH743" s="13" t="s">
        <v>50</v>
      </c>
      <c r="AI743" s="13" t="e">
        <f t="shared" si="143"/>
        <v>#REF!</v>
      </c>
    </row>
    <row r="744" ht="15" customHeight="1" spans="1:35">
      <c r="A744" s="21">
        <f t="shared" si="135"/>
        <v>743</v>
      </c>
      <c r="B744" s="22" t="s">
        <v>3479</v>
      </c>
      <c r="C744" s="22" t="s">
        <v>35</v>
      </c>
      <c r="D744" s="22" t="s">
        <v>36</v>
      </c>
      <c r="E744" s="22" t="s">
        <v>3480</v>
      </c>
      <c r="F744" s="22" t="s">
        <v>3479</v>
      </c>
      <c r="G744" s="22" t="s">
        <v>3479</v>
      </c>
      <c r="H744" s="22" t="s">
        <v>3479</v>
      </c>
      <c r="I744" s="22" t="s">
        <v>3479</v>
      </c>
      <c r="J744" s="22" t="s">
        <v>3479</v>
      </c>
      <c r="K744" s="22" t="s">
        <v>3462</v>
      </c>
      <c r="L744" s="22" t="s">
        <v>3481</v>
      </c>
      <c r="M744" s="22" t="s">
        <v>3482</v>
      </c>
      <c r="N744" s="22" t="e">
        <f>INDEX(#REF!,MATCH($K744,#REF!,0))</f>
        <v>#REF!</v>
      </c>
      <c r="O744" s="21"/>
      <c r="P744" s="25" t="str">
        <f t="shared" si="136"/>
        <v>小学信息技术第6考场</v>
      </c>
      <c r="Q744" s="21"/>
      <c r="R744" s="21">
        <v>155</v>
      </c>
      <c r="S744" s="21"/>
      <c r="T744" s="32" t="str">
        <f t="shared" si="137"/>
        <v>小学信息技术</v>
      </c>
      <c r="U744" s="32" t="str">
        <f>IFERROR(VLOOKUP(复审!T744,#REF!,2,FALSE),"无此科目")</f>
        <v>无此科目</v>
      </c>
      <c r="V744" s="21" t="str">
        <f t="shared" si="138"/>
        <v>无此科目155</v>
      </c>
      <c r="W744" s="21">
        <f t="shared" si="132"/>
        <v>155</v>
      </c>
      <c r="X744" s="21">
        <f t="shared" si="133"/>
        <v>1</v>
      </c>
      <c r="Y744" s="21">
        <f t="shared" si="139"/>
        <v>1</v>
      </c>
      <c r="Z74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44" s="13" t="str">
        <f t="shared" si="134"/>
        <v/>
      </c>
      <c r="AB744" s="13" t="str">
        <f t="shared" si="140"/>
        <v>Y</v>
      </c>
      <c r="AC744" s="13" t="str">
        <f t="shared" si="141"/>
        <v/>
      </c>
      <c r="AD744" s="13">
        <f t="shared" si="142"/>
        <v>1</v>
      </c>
      <c r="AE744" s="13" t="e">
        <f>IF(AND(VLOOKUP($T744,#REF!,2,0)=0,S744=""),"“错误请确认”",IF(VLOOKUP($T744,#REF!,2,0)=0,S744,VLOOKUP($T744,#REF!,2,0)))</f>
        <v>#REF!</v>
      </c>
      <c r="AF744" s="13" t="s">
        <v>3483</v>
      </c>
      <c r="AG744" s="13" t="e">
        <f>IF(VLOOKUP(T744,#REF!,29,0)=0,VLOOKUP(T744,#REF!,23,0)&amp;RIGHT(S744,2),VLOOKUP(T744,#REF!,23,0)&amp;VLOOKUP(T744,#REF!,29,0))</f>
        <v>#REF!</v>
      </c>
      <c r="AH744" s="13" t="s">
        <v>61</v>
      </c>
      <c r="AI744" s="13" t="e">
        <f t="shared" si="143"/>
        <v>#REF!</v>
      </c>
    </row>
    <row r="745" ht="15" customHeight="1" spans="1:35">
      <c r="A745" s="21">
        <f t="shared" si="135"/>
        <v>744</v>
      </c>
      <c r="B745" s="22" t="s">
        <v>3484</v>
      </c>
      <c r="C745" s="22" t="s">
        <v>35</v>
      </c>
      <c r="D745" s="22" t="s">
        <v>36</v>
      </c>
      <c r="E745" s="22" t="s">
        <v>3485</v>
      </c>
      <c r="F745" s="22" t="s">
        <v>3484</v>
      </c>
      <c r="G745" s="22" t="s">
        <v>3484</v>
      </c>
      <c r="H745" s="22" t="s">
        <v>3484</v>
      </c>
      <c r="I745" s="22" t="s">
        <v>3484</v>
      </c>
      <c r="J745" s="22" t="s">
        <v>3484</v>
      </c>
      <c r="K745" s="22" t="s">
        <v>3462</v>
      </c>
      <c r="L745" s="22" t="s">
        <v>3486</v>
      </c>
      <c r="M745" s="22" t="s">
        <v>3487</v>
      </c>
      <c r="N745" s="22" t="e">
        <f>INDEX(#REF!,MATCH($K745,#REF!,0))</f>
        <v>#REF!</v>
      </c>
      <c r="O745" s="21"/>
      <c r="P745" s="25" t="str">
        <f t="shared" si="136"/>
        <v>小学信息技术第6考场</v>
      </c>
      <c r="Q745" s="21"/>
      <c r="R745" s="21">
        <v>174</v>
      </c>
      <c r="S745" s="21"/>
      <c r="T745" s="32" t="str">
        <f t="shared" si="137"/>
        <v>小学信息技术</v>
      </c>
      <c r="U745" s="32" t="str">
        <f>IFERROR(VLOOKUP(复审!T745,#REF!,2,FALSE),"无此科目")</f>
        <v>无此科目</v>
      </c>
      <c r="V745" s="21" t="str">
        <f t="shared" si="138"/>
        <v>无此科目174</v>
      </c>
      <c r="W745" s="21">
        <f t="shared" si="132"/>
        <v>174</v>
      </c>
      <c r="X745" s="21">
        <f t="shared" si="133"/>
        <v>1</v>
      </c>
      <c r="Y745" s="21">
        <f t="shared" si="139"/>
        <v>1</v>
      </c>
      <c r="Z74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45" s="13" t="str">
        <f t="shared" si="134"/>
        <v/>
      </c>
      <c r="AB745" s="13" t="str">
        <f t="shared" si="140"/>
        <v>Y</v>
      </c>
      <c r="AC745" s="13" t="str">
        <f t="shared" si="141"/>
        <v/>
      </c>
      <c r="AD745" s="13">
        <f t="shared" si="142"/>
        <v>1</v>
      </c>
      <c r="AE745" s="13" t="e">
        <f>IF(AND(VLOOKUP($T745,#REF!,2,0)=0,S745=""),"“错误请确认”",IF(VLOOKUP($T745,#REF!,2,0)=0,S745,VLOOKUP($T745,#REF!,2,0)))</f>
        <v>#REF!</v>
      </c>
      <c r="AF745" s="13" t="s">
        <v>3488</v>
      </c>
      <c r="AG745" s="13" t="e">
        <f>IF(VLOOKUP(T745,#REF!,29,0)=0,VLOOKUP(T745,#REF!,23,0)&amp;RIGHT(S745,2),VLOOKUP(T745,#REF!,23,0)&amp;VLOOKUP(T745,#REF!,29,0))</f>
        <v>#REF!</v>
      </c>
      <c r="AH745" s="13" t="s">
        <v>61</v>
      </c>
      <c r="AI745" s="13" t="e">
        <f t="shared" si="143"/>
        <v>#REF!</v>
      </c>
    </row>
    <row r="746" ht="15" customHeight="1" spans="1:35">
      <c r="A746" s="21">
        <f t="shared" si="135"/>
        <v>745</v>
      </c>
      <c r="B746" s="22" t="s">
        <v>3489</v>
      </c>
      <c r="C746" s="22" t="s">
        <v>45</v>
      </c>
      <c r="D746" s="22" t="s">
        <v>36</v>
      </c>
      <c r="E746" s="22" t="s">
        <v>3490</v>
      </c>
      <c r="F746" s="22" t="s">
        <v>3489</v>
      </c>
      <c r="G746" s="22" t="s">
        <v>3489</v>
      </c>
      <c r="H746" s="22" t="s">
        <v>3489</v>
      </c>
      <c r="I746" s="22" t="s">
        <v>3489</v>
      </c>
      <c r="J746" s="22" t="s">
        <v>3489</v>
      </c>
      <c r="K746" s="22" t="s">
        <v>3462</v>
      </c>
      <c r="L746" s="22" t="s">
        <v>1279</v>
      </c>
      <c r="M746" s="22" t="s">
        <v>1279</v>
      </c>
      <c r="N746" s="22" t="e">
        <f>INDEX(#REF!,MATCH($K746,#REF!,0))</f>
        <v>#REF!</v>
      </c>
      <c r="O746" s="21"/>
      <c r="P746" s="25" t="str">
        <f t="shared" si="136"/>
        <v>小学信息技术第10考场</v>
      </c>
      <c r="Q746" s="21"/>
      <c r="R746" s="21">
        <v>276</v>
      </c>
      <c r="S746" s="21"/>
      <c r="T746" s="32" t="str">
        <f t="shared" si="137"/>
        <v>小学信息技术</v>
      </c>
      <c r="U746" s="32" t="str">
        <f>IFERROR(VLOOKUP(复审!T746,#REF!,2,FALSE),"无此科目")</f>
        <v>无此科目</v>
      </c>
      <c r="V746" s="21" t="str">
        <f t="shared" si="138"/>
        <v>无此科目276</v>
      </c>
      <c r="W746" s="21">
        <f t="shared" si="132"/>
        <v>276</v>
      </c>
      <c r="X746" s="21">
        <f t="shared" si="133"/>
        <v>1</v>
      </c>
      <c r="Y746" s="21">
        <f t="shared" si="139"/>
        <v>1</v>
      </c>
      <c r="Z74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46" s="13" t="str">
        <f t="shared" si="134"/>
        <v/>
      </c>
      <c r="AB746" s="13" t="str">
        <f t="shared" si="140"/>
        <v>Y</v>
      </c>
      <c r="AC746" s="13" t="str">
        <f t="shared" si="141"/>
        <v/>
      </c>
      <c r="AD746" s="13">
        <f t="shared" si="142"/>
        <v>1</v>
      </c>
      <c r="AE746" s="13" t="e">
        <f>IF(AND(VLOOKUP($T746,#REF!,2,0)=0,S746=""),"“错误请确认”",IF(VLOOKUP($T746,#REF!,2,0)=0,S746,VLOOKUP($T746,#REF!,2,0)))</f>
        <v>#REF!</v>
      </c>
      <c r="AF746" s="13" t="s">
        <v>3491</v>
      </c>
      <c r="AG746" s="13" t="e">
        <f>IF(VLOOKUP(T746,#REF!,29,0)=0,VLOOKUP(T746,#REF!,23,0)&amp;RIGHT(S746,2),VLOOKUP(T746,#REF!,23,0)&amp;VLOOKUP(T746,#REF!,29,0))</f>
        <v>#REF!</v>
      </c>
      <c r="AH746" s="13" t="s">
        <v>3492</v>
      </c>
      <c r="AI746" s="13" t="e">
        <f t="shared" si="143"/>
        <v>#REF!</v>
      </c>
    </row>
    <row r="747" ht="15" customHeight="1" spans="1:35">
      <c r="A747" s="21">
        <f t="shared" si="135"/>
        <v>746</v>
      </c>
      <c r="B747" s="22" t="s">
        <v>3493</v>
      </c>
      <c r="C747" s="22" t="s">
        <v>45</v>
      </c>
      <c r="D747" s="22" t="s">
        <v>36</v>
      </c>
      <c r="E747" s="22" t="s">
        <v>3494</v>
      </c>
      <c r="F747" s="22" t="s">
        <v>3493</v>
      </c>
      <c r="G747" s="22" t="s">
        <v>3493</v>
      </c>
      <c r="H747" s="22" t="s">
        <v>3493</v>
      </c>
      <c r="I747" s="22" t="s">
        <v>3493</v>
      </c>
      <c r="J747" s="22" t="s">
        <v>3493</v>
      </c>
      <c r="K747" s="22" t="s">
        <v>3462</v>
      </c>
      <c r="L747" s="22" t="s">
        <v>3495</v>
      </c>
      <c r="M747" s="22" t="s">
        <v>3496</v>
      </c>
      <c r="N747" s="22" t="e">
        <f>INDEX(#REF!,MATCH($K747,#REF!,0))</f>
        <v>#REF!</v>
      </c>
      <c r="O747" s="21"/>
      <c r="P747" s="25" t="str">
        <f t="shared" si="136"/>
        <v/>
      </c>
      <c r="Q747" s="21"/>
      <c r="R747" s="21"/>
      <c r="S747" s="21"/>
      <c r="T747" s="32" t="str">
        <f t="shared" si="137"/>
        <v>小学信息技术</v>
      </c>
      <c r="U747" s="32" t="str">
        <f>IFERROR(VLOOKUP(复审!T747,#REF!,2,FALSE),"无此科目")</f>
        <v>无此科目</v>
      </c>
      <c r="V747" s="21" t="str">
        <f t="shared" si="138"/>
        <v/>
      </c>
      <c r="W747" s="21">
        <f t="shared" si="132"/>
        <v>0</v>
      </c>
      <c r="X747" s="21">
        <f t="shared" si="133"/>
        <v>1</v>
      </c>
      <c r="Y747" s="21" t="str">
        <f t="shared" si="139"/>
        <v/>
      </c>
      <c r="Z74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47" s="13" t="str">
        <f t="shared" si="134"/>
        <v/>
      </c>
      <c r="AB747" s="13" t="str">
        <f t="shared" si="140"/>
        <v>N</v>
      </c>
      <c r="AC747" s="13">
        <f t="shared" si="141"/>
        <v>426</v>
      </c>
      <c r="AD747" s="13" t="str">
        <f t="shared" si="142"/>
        <v/>
      </c>
      <c r="AE747" s="13" t="e">
        <f>IF(AND(VLOOKUP($T747,#REF!,2,0)=0,S747=""),"“错误请确认”",IF(VLOOKUP($T747,#REF!,2,0)=0,S747,VLOOKUP($T747,#REF!,2,0)))</f>
        <v>#REF!</v>
      </c>
      <c r="AF747" s="13" t="s">
        <v>3497</v>
      </c>
      <c r="AG747" s="13" t="e">
        <f>IF(VLOOKUP(T747,#REF!,29,0)=0,VLOOKUP(T747,#REF!,23,0)&amp;RIGHT(S747,2),VLOOKUP(T747,#REF!,23,0)&amp;VLOOKUP(T747,#REF!,29,0))</f>
        <v>#REF!</v>
      </c>
      <c r="AH747" s="13" t="s">
        <v>50</v>
      </c>
      <c r="AI747" s="13" t="e">
        <f t="shared" si="143"/>
        <v>#REF!</v>
      </c>
    </row>
    <row r="748" ht="15" customHeight="1" spans="1:35">
      <c r="A748" s="21">
        <f t="shared" si="135"/>
        <v>747</v>
      </c>
      <c r="B748" s="22" t="s">
        <v>3498</v>
      </c>
      <c r="C748" s="22" t="s">
        <v>45</v>
      </c>
      <c r="D748" s="22" t="s">
        <v>36</v>
      </c>
      <c r="E748" s="22" t="s">
        <v>3499</v>
      </c>
      <c r="F748" s="22" t="s">
        <v>3498</v>
      </c>
      <c r="G748" s="22" t="s">
        <v>3498</v>
      </c>
      <c r="H748" s="22" t="s">
        <v>3498</v>
      </c>
      <c r="I748" s="22" t="s">
        <v>3498</v>
      </c>
      <c r="J748" s="22" t="s">
        <v>3498</v>
      </c>
      <c r="K748" s="22" t="s">
        <v>3462</v>
      </c>
      <c r="L748" s="22" t="s">
        <v>3500</v>
      </c>
      <c r="M748" s="22" t="s">
        <v>3501</v>
      </c>
      <c r="N748" s="22" t="e">
        <f>INDEX(#REF!,MATCH($K748,#REF!,0))</f>
        <v>#REF!</v>
      </c>
      <c r="O748" s="21"/>
      <c r="P748" s="25" t="str">
        <f t="shared" si="136"/>
        <v/>
      </c>
      <c r="Q748" s="21"/>
      <c r="R748" s="21"/>
      <c r="S748" s="21"/>
      <c r="T748" s="32" t="str">
        <f t="shared" si="137"/>
        <v>小学信息技术</v>
      </c>
      <c r="U748" s="32" t="str">
        <f>IFERROR(VLOOKUP(复审!T748,#REF!,2,FALSE),"无此科目")</f>
        <v>无此科目</v>
      </c>
      <c r="V748" s="21" t="str">
        <f t="shared" si="138"/>
        <v/>
      </c>
      <c r="W748" s="21">
        <f t="shared" si="132"/>
        <v>0</v>
      </c>
      <c r="X748" s="21">
        <f t="shared" si="133"/>
        <v>1</v>
      </c>
      <c r="Y748" s="21" t="str">
        <f t="shared" si="139"/>
        <v/>
      </c>
      <c r="Z74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48" s="13" t="str">
        <f t="shared" si="134"/>
        <v/>
      </c>
      <c r="AB748" s="13" t="str">
        <f t="shared" si="140"/>
        <v>N</v>
      </c>
      <c r="AC748" s="13">
        <f t="shared" si="141"/>
        <v>427</v>
      </c>
      <c r="AD748" s="13" t="str">
        <f t="shared" si="142"/>
        <v/>
      </c>
      <c r="AE748" s="13" t="e">
        <f>IF(AND(VLOOKUP($T748,#REF!,2,0)=0,S748=""),"“错误请确认”",IF(VLOOKUP($T748,#REF!,2,0)=0,S748,VLOOKUP($T748,#REF!,2,0)))</f>
        <v>#REF!</v>
      </c>
      <c r="AF748" s="13" t="s">
        <v>3502</v>
      </c>
      <c r="AG748" s="13" t="e">
        <f>IF(VLOOKUP(T748,#REF!,29,0)=0,VLOOKUP(T748,#REF!,23,0)&amp;RIGHT(S748,2),VLOOKUP(T748,#REF!,23,0)&amp;VLOOKUP(T748,#REF!,29,0))</f>
        <v>#REF!</v>
      </c>
      <c r="AH748" s="13" t="s">
        <v>50</v>
      </c>
      <c r="AI748" s="13" t="e">
        <f t="shared" si="143"/>
        <v>#REF!</v>
      </c>
    </row>
    <row r="749" ht="15" customHeight="1" spans="1:35">
      <c r="A749" s="21">
        <f t="shared" si="135"/>
        <v>748</v>
      </c>
      <c r="B749" s="22" t="s">
        <v>3503</v>
      </c>
      <c r="C749" s="22" t="s">
        <v>45</v>
      </c>
      <c r="D749" s="22" t="s">
        <v>36</v>
      </c>
      <c r="E749" s="22" t="s">
        <v>3504</v>
      </c>
      <c r="F749" s="22" t="s">
        <v>3503</v>
      </c>
      <c r="G749" s="22" t="s">
        <v>3503</v>
      </c>
      <c r="H749" s="22" t="s">
        <v>3503</v>
      </c>
      <c r="I749" s="22" t="s">
        <v>3503</v>
      </c>
      <c r="J749" s="22" t="s">
        <v>3503</v>
      </c>
      <c r="K749" s="22" t="s">
        <v>3462</v>
      </c>
      <c r="L749" s="22" t="s">
        <v>3505</v>
      </c>
      <c r="M749" s="22" t="s">
        <v>3506</v>
      </c>
      <c r="N749" s="22" t="e">
        <f>INDEX(#REF!,MATCH($K749,#REF!,0))</f>
        <v>#REF!</v>
      </c>
      <c r="O749" s="21"/>
      <c r="P749" s="25" t="str">
        <f t="shared" si="136"/>
        <v/>
      </c>
      <c r="Q749" s="21"/>
      <c r="R749" s="21"/>
      <c r="S749" s="21"/>
      <c r="T749" s="32" t="str">
        <f t="shared" si="137"/>
        <v>小学信息技术</v>
      </c>
      <c r="U749" s="32" t="str">
        <f>IFERROR(VLOOKUP(复审!T749,#REF!,2,FALSE),"无此科目")</f>
        <v>无此科目</v>
      </c>
      <c r="V749" s="21" t="str">
        <f t="shared" si="138"/>
        <v/>
      </c>
      <c r="W749" s="21">
        <f t="shared" si="132"/>
        <v>0</v>
      </c>
      <c r="X749" s="21">
        <f t="shared" si="133"/>
        <v>1</v>
      </c>
      <c r="Y749" s="21" t="str">
        <f t="shared" si="139"/>
        <v/>
      </c>
      <c r="Z74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49" s="13" t="str">
        <f t="shared" si="134"/>
        <v/>
      </c>
      <c r="AB749" s="13" t="str">
        <f t="shared" si="140"/>
        <v>N</v>
      </c>
      <c r="AC749" s="13">
        <f t="shared" si="141"/>
        <v>428</v>
      </c>
      <c r="AD749" s="13" t="str">
        <f t="shared" si="142"/>
        <v/>
      </c>
      <c r="AE749" s="13" t="e">
        <f>IF(AND(VLOOKUP($T749,#REF!,2,0)=0,S749=""),"“错误请确认”",IF(VLOOKUP($T749,#REF!,2,0)=0,S749,VLOOKUP($T749,#REF!,2,0)))</f>
        <v>#REF!</v>
      </c>
      <c r="AF749" s="13" t="s">
        <v>3507</v>
      </c>
      <c r="AG749" s="13" t="e">
        <f>IF(VLOOKUP(T749,#REF!,29,0)=0,VLOOKUP(T749,#REF!,23,0)&amp;RIGHT(S749,2),VLOOKUP(T749,#REF!,23,0)&amp;VLOOKUP(T749,#REF!,29,0))</f>
        <v>#REF!</v>
      </c>
      <c r="AH749" s="13" t="s">
        <v>61</v>
      </c>
      <c r="AI749" s="13" t="e">
        <f t="shared" si="143"/>
        <v>#REF!</v>
      </c>
    </row>
    <row r="750" ht="15" customHeight="1" spans="1:35">
      <c r="A750" s="21">
        <f t="shared" si="135"/>
        <v>749</v>
      </c>
      <c r="B750" s="22" t="s">
        <v>3508</v>
      </c>
      <c r="C750" s="22" t="s">
        <v>45</v>
      </c>
      <c r="D750" s="22" t="s">
        <v>36</v>
      </c>
      <c r="E750" s="22" t="s">
        <v>3509</v>
      </c>
      <c r="F750" s="22" t="s">
        <v>3508</v>
      </c>
      <c r="G750" s="22" t="s">
        <v>3508</v>
      </c>
      <c r="H750" s="22" t="s">
        <v>3508</v>
      </c>
      <c r="I750" s="22" t="s">
        <v>3508</v>
      </c>
      <c r="J750" s="22" t="s">
        <v>3508</v>
      </c>
      <c r="K750" s="22" t="s">
        <v>3462</v>
      </c>
      <c r="L750" s="22" t="s">
        <v>3510</v>
      </c>
      <c r="M750" s="22" t="s">
        <v>3511</v>
      </c>
      <c r="N750" s="22" t="e">
        <f>INDEX(#REF!,MATCH($K750,#REF!,0))</f>
        <v>#REF!</v>
      </c>
      <c r="O750" s="21"/>
      <c r="P750" s="25" t="str">
        <f t="shared" si="136"/>
        <v>小学信息技术第13考场</v>
      </c>
      <c r="Q750" s="21"/>
      <c r="R750" s="21">
        <v>370</v>
      </c>
      <c r="S750" s="21"/>
      <c r="T750" s="32" t="str">
        <f t="shared" si="137"/>
        <v>小学信息技术</v>
      </c>
      <c r="U750" s="32" t="str">
        <f>IFERROR(VLOOKUP(复审!T750,#REF!,2,FALSE),"无此科目")</f>
        <v>无此科目</v>
      </c>
      <c r="V750" s="21" t="str">
        <f t="shared" si="138"/>
        <v>无此科目370</v>
      </c>
      <c r="W750" s="21">
        <f t="shared" si="132"/>
        <v>370</v>
      </c>
      <c r="X750" s="21">
        <f t="shared" si="133"/>
        <v>1</v>
      </c>
      <c r="Y750" s="21">
        <f t="shared" si="139"/>
        <v>1</v>
      </c>
      <c r="Z75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50" s="13" t="str">
        <f t="shared" si="134"/>
        <v/>
      </c>
      <c r="AB750" s="13" t="str">
        <f t="shared" si="140"/>
        <v>Y</v>
      </c>
      <c r="AC750" s="13" t="str">
        <f t="shared" si="141"/>
        <v/>
      </c>
      <c r="AD750" s="13">
        <f t="shared" si="142"/>
        <v>1</v>
      </c>
      <c r="AE750" s="13" t="e">
        <f>IF(AND(VLOOKUP($T750,#REF!,2,0)=0,S750=""),"“错误请确认”",IF(VLOOKUP($T750,#REF!,2,0)=0,S750,VLOOKUP($T750,#REF!,2,0)))</f>
        <v>#REF!</v>
      </c>
      <c r="AF750" s="13" t="s">
        <v>3512</v>
      </c>
      <c r="AG750" s="13" t="e">
        <f>IF(VLOOKUP(T750,#REF!,29,0)=0,VLOOKUP(T750,#REF!,23,0)&amp;RIGHT(S750,2),VLOOKUP(T750,#REF!,23,0)&amp;VLOOKUP(T750,#REF!,29,0))</f>
        <v>#REF!</v>
      </c>
      <c r="AH750" s="13" t="s">
        <v>61</v>
      </c>
      <c r="AI750" s="13" t="e">
        <f t="shared" si="143"/>
        <v>#REF!</v>
      </c>
    </row>
    <row r="751" ht="15" customHeight="1" spans="1:35">
      <c r="A751" s="21">
        <f t="shared" si="135"/>
        <v>750</v>
      </c>
      <c r="B751" s="22" t="s">
        <v>3513</v>
      </c>
      <c r="C751" s="22" t="s">
        <v>45</v>
      </c>
      <c r="D751" s="22" t="s">
        <v>36</v>
      </c>
      <c r="E751" s="22" t="s">
        <v>3514</v>
      </c>
      <c r="F751" s="22" t="s">
        <v>3513</v>
      </c>
      <c r="G751" s="22" t="s">
        <v>3513</v>
      </c>
      <c r="H751" s="22" t="s">
        <v>3513</v>
      </c>
      <c r="I751" s="22" t="s">
        <v>3513</v>
      </c>
      <c r="J751" s="22" t="s">
        <v>3513</v>
      </c>
      <c r="K751" s="22" t="s">
        <v>3515</v>
      </c>
      <c r="L751" s="22" t="s">
        <v>3516</v>
      </c>
      <c r="M751" s="22" t="s">
        <v>3516</v>
      </c>
      <c r="N751" s="22" t="e">
        <f>INDEX(#REF!,MATCH($K751,#REF!,0))</f>
        <v>#REF!</v>
      </c>
      <c r="O751" s="21"/>
      <c r="P751" s="25" t="str">
        <f t="shared" si="136"/>
        <v/>
      </c>
      <c r="Q751" s="21"/>
      <c r="R751" s="21"/>
      <c r="S751" s="21"/>
      <c r="T751" s="32" t="str">
        <f t="shared" si="137"/>
        <v>小学心理健康</v>
      </c>
      <c r="U751" s="32" t="str">
        <f>IFERROR(VLOOKUP(复审!T751,#REF!,2,FALSE),"无此科目")</f>
        <v>无此科目</v>
      </c>
      <c r="V751" s="21" t="str">
        <f t="shared" si="138"/>
        <v/>
      </c>
      <c r="W751" s="21">
        <f t="shared" si="132"/>
        <v>0</v>
      </c>
      <c r="X751" s="21">
        <f t="shared" si="133"/>
        <v>1</v>
      </c>
      <c r="Y751" s="21" t="str">
        <f t="shared" si="139"/>
        <v/>
      </c>
      <c r="Z75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51" s="13" t="str">
        <f t="shared" si="134"/>
        <v/>
      </c>
      <c r="AB751" s="13" t="str">
        <f t="shared" si="140"/>
        <v>N</v>
      </c>
      <c r="AC751" s="13">
        <f t="shared" si="141"/>
        <v>429</v>
      </c>
      <c r="AD751" s="13" t="str">
        <f t="shared" si="142"/>
        <v/>
      </c>
      <c r="AE751" s="13" t="e">
        <f>IF(AND(VLOOKUP($T751,#REF!,2,0)=0,S751=""),"“错误请确认”",IF(VLOOKUP($T751,#REF!,2,0)=0,S751,VLOOKUP($T751,#REF!,2,0)))</f>
        <v>#REF!</v>
      </c>
      <c r="AF751" s="13" t="s">
        <v>3517</v>
      </c>
      <c r="AG751" s="13" t="e">
        <f>IF(VLOOKUP(T751,#REF!,29,0)=0,VLOOKUP(T751,#REF!,23,0)&amp;RIGHT(S751,2),VLOOKUP(T751,#REF!,23,0)&amp;VLOOKUP(T751,#REF!,29,0))</f>
        <v>#REF!</v>
      </c>
      <c r="AH751" s="13" t="s">
        <v>50</v>
      </c>
      <c r="AI751" s="13" t="e">
        <f t="shared" si="143"/>
        <v>#REF!</v>
      </c>
    </row>
    <row r="752" ht="15" customHeight="1" spans="1:35">
      <c r="A752" s="21">
        <f t="shared" si="135"/>
        <v>751</v>
      </c>
      <c r="B752" s="22" t="s">
        <v>3518</v>
      </c>
      <c r="C752" s="22" t="s">
        <v>45</v>
      </c>
      <c r="D752" s="22" t="s">
        <v>36</v>
      </c>
      <c r="E752" s="22" t="s">
        <v>3519</v>
      </c>
      <c r="F752" s="22" t="s">
        <v>3518</v>
      </c>
      <c r="G752" s="22" t="s">
        <v>3518</v>
      </c>
      <c r="H752" s="22" t="s">
        <v>3518</v>
      </c>
      <c r="I752" s="22" t="s">
        <v>3518</v>
      </c>
      <c r="J752" s="22" t="s">
        <v>3518</v>
      </c>
      <c r="K752" s="22" t="s">
        <v>3515</v>
      </c>
      <c r="L752" s="22" t="s">
        <v>3520</v>
      </c>
      <c r="M752" s="22" t="s">
        <v>3521</v>
      </c>
      <c r="N752" s="22" t="e">
        <f>INDEX(#REF!,MATCH($K752,#REF!,0))</f>
        <v>#REF!</v>
      </c>
      <c r="O752" s="21"/>
      <c r="P752" s="25" t="str">
        <f t="shared" si="136"/>
        <v>小学心理健康第4考场</v>
      </c>
      <c r="Q752" s="21"/>
      <c r="R752" s="21">
        <v>98</v>
      </c>
      <c r="S752" s="21"/>
      <c r="T752" s="32" t="str">
        <f t="shared" si="137"/>
        <v>小学心理健康</v>
      </c>
      <c r="U752" s="32" t="str">
        <f>IFERROR(VLOOKUP(复审!T752,#REF!,2,FALSE),"无此科目")</f>
        <v>无此科目</v>
      </c>
      <c r="V752" s="21" t="str">
        <f t="shared" si="138"/>
        <v>无此科目098</v>
      </c>
      <c r="W752" s="21">
        <f t="shared" si="132"/>
        <v>98</v>
      </c>
      <c r="X752" s="21">
        <f t="shared" si="133"/>
        <v>1</v>
      </c>
      <c r="Y752" s="21">
        <f t="shared" si="139"/>
        <v>1</v>
      </c>
      <c r="Z75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52" s="13" t="str">
        <f t="shared" si="134"/>
        <v/>
      </c>
      <c r="AB752" s="13" t="str">
        <f t="shared" si="140"/>
        <v>Y</v>
      </c>
      <c r="AC752" s="13" t="str">
        <f t="shared" si="141"/>
        <v/>
      </c>
      <c r="AD752" s="13">
        <f t="shared" si="142"/>
        <v>1</v>
      </c>
      <c r="AE752" s="13" t="e">
        <f>IF(AND(VLOOKUP($T752,#REF!,2,0)=0,S752=""),"“错误请确认”",IF(VLOOKUP($T752,#REF!,2,0)=0,S752,VLOOKUP($T752,#REF!,2,0)))</f>
        <v>#REF!</v>
      </c>
      <c r="AF752" s="13" t="s">
        <v>3522</v>
      </c>
      <c r="AG752" s="13" t="e">
        <f>IF(VLOOKUP(T752,#REF!,29,0)=0,VLOOKUP(T752,#REF!,23,0)&amp;RIGHT(S752,2),VLOOKUP(T752,#REF!,23,0)&amp;VLOOKUP(T752,#REF!,29,0))</f>
        <v>#REF!</v>
      </c>
      <c r="AH752" s="13" t="s">
        <v>3523</v>
      </c>
      <c r="AI752" s="13" t="e">
        <f t="shared" si="143"/>
        <v>#REF!</v>
      </c>
    </row>
    <row r="753" ht="15" customHeight="1" spans="1:35">
      <c r="A753" s="21">
        <f t="shared" si="135"/>
        <v>752</v>
      </c>
      <c r="B753" s="22" t="s">
        <v>3524</v>
      </c>
      <c r="C753" s="22" t="s">
        <v>45</v>
      </c>
      <c r="D753" s="22" t="s">
        <v>36</v>
      </c>
      <c r="E753" s="22" t="s">
        <v>3525</v>
      </c>
      <c r="F753" s="22" t="s">
        <v>3524</v>
      </c>
      <c r="G753" s="22" t="s">
        <v>3524</v>
      </c>
      <c r="H753" s="22" t="s">
        <v>3524</v>
      </c>
      <c r="I753" s="22" t="s">
        <v>3524</v>
      </c>
      <c r="J753" s="22" t="s">
        <v>3524</v>
      </c>
      <c r="K753" s="22" t="s">
        <v>3515</v>
      </c>
      <c r="L753" s="22" t="s">
        <v>3526</v>
      </c>
      <c r="M753" s="22" t="s">
        <v>3526</v>
      </c>
      <c r="N753" s="22" t="e">
        <f>INDEX(#REF!,MATCH($K753,#REF!,0))</f>
        <v>#REF!</v>
      </c>
      <c r="O753" s="21"/>
      <c r="P753" s="25" t="str">
        <f t="shared" si="136"/>
        <v/>
      </c>
      <c r="Q753" s="21"/>
      <c r="R753" s="21"/>
      <c r="S753" s="21"/>
      <c r="T753" s="32" t="str">
        <f t="shared" si="137"/>
        <v>小学心理健康</v>
      </c>
      <c r="U753" s="32" t="str">
        <f>IFERROR(VLOOKUP(复审!T753,#REF!,2,FALSE),"无此科目")</f>
        <v>无此科目</v>
      </c>
      <c r="V753" s="21" t="str">
        <f t="shared" si="138"/>
        <v/>
      </c>
      <c r="W753" s="21">
        <f t="shared" si="132"/>
        <v>0</v>
      </c>
      <c r="X753" s="21">
        <f t="shared" si="133"/>
        <v>1</v>
      </c>
      <c r="Y753" s="21" t="str">
        <f t="shared" si="139"/>
        <v/>
      </c>
      <c r="Z75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53" s="13" t="str">
        <f t="shared" si="134"/>
        <v/>
      </c>
      <c r="AB753" s="13" t="str">
        <f t="shared" si="140"/>
        <v>N</v>
      </c>
      <c r="AC753" s="13">
        <f t="shared" si="141"/>
        <v>430</v>
      </c>
      <c r="AD753" s="13" t="str">
        <f t="shared" si="142"/>
        <v/>
      </c>
      <c r="AE753" s="13" t="e">
        <f>IF(AND(VLOOKUP($T753,#REF!,2,0)=0,S753=""),"“错误请确认”",IF(VLOOKUP($T753,#REF!,2,0)=0,S753,VLOOKUP($T753,#REF!,2,0)))</f>
        <v>#REF!</v>
      </c>
      <c r="AF753" s="13" t="s">
        <v>3527</v>
      </c>
      <c r="AG753" s="13" t="e">
        <f>IF(VLOOKUP(T753,#REF!,29,0)=0,VLOOKUP(T753,#REF!,23,0)&amp;RIGHT(S753,2),VLOOKUP(T753,#REF!,23,0)&amp;VLOOKUP(T753,#REF!,29,0))</f>
        <v>#REF!</v>
      </c>
      <c r="AH753" s="13" t="s">
        <v>50</v>
      </c>
      <c r="AI753" s="13" t="e">
        <f t="shared" si="143"/>
        <v>#REF!</v>
      </c>
    </row>
    <row r="754" ht="15" customHeight="1" spans="1:35">
      <c r="A754" s="21">
        <f t="shared" si="135"/>
        <v>753</v>
      </c>
      <c r="B754" s="22" t="s">
        <v>3528</v>
      </c>
      <c r="C754" s="22" t="s">
        <v>45</v>
      </c>
      <c r="D754" s="22" t="s">
        <v>36</v>
      </c>
      <c r="E754" s="22" t="s">
        <v>3529</v>
      </c>
      <c r="F754" s="22" t="s">
        <v>3528</v>
      </c>
      <c r="G754" s="22" t="s">
        <v>3528</v>
      </c>
      <c r="H754" s="22" t="s">
        <v>3528</v>
      </c>
      <c r="I754" s="22" t="s">
        <v>3528</v>
      </c>
      <c r="J754" s="22" t="s">
        <v>3528</v>
      </c>
      <c r="K754" s="22" t="s">
        <v>3515</v>
      </c>
      <c r="L754" s="22" t="s">
        <v>3530</v>
      </c>
      <c r="M754" s="22" t="s">
        <v>3531</v>
      </c>
      <c r="N754" s="22" t="e">
        <f>INDEX(#REF!,MATCH($K754,#REF!,0))</f>
        <v>#REF!</v>
      </c>
      <c r="O754" s="21"/>
      <c r="P754" s="25" t="str">
        <f t="shared" si="136"/>
        <v/>
      </c>
      <c r="Q754" s="21"/>
      <c r="R754" s="21"/>
      <c r="S754" s="21"/>
      <c r="T754" s="32" t="str">
        <f t="shared" si="137"/>
        <v>小学心理健康</v>
      </c>
      <c r="U754" s="32" t="str">
        <f>IFERROR(VLOOKUP(复审!T754,#REF!,2,FALSE),"无此科目")</f>
        <v>无此科目</v>
      </c>
      <c r="V754" s="21" t="str">
        <f t="shared" si="138"/>
        <v/>
      </c>
      <c r="W754" s="21">
        <f t="shared" si="132"/>
        <v>0</v>
      </c>
      <c r="X754" s="21">
        <f t="shared" si="133"/>
        <v>1</v>
      </c>
      <c r="Y754" s="21" t="str">
        <f t="shared" si="139"/>
        <v/>
      </c>
      <c r="Z75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54" s="13" t="str">
        <f t="shared" si="134"/>
        <v/>
      </c>
      <c r="AB754" s="13" t="str">
        <f t="shared" si="140"/>
        <v>N</v>
      </c>
      <c r="AC754" s="13">
        <f t="shared" si="141"/>
        <v>431</v>
      </c>
      <c r="AD754" s="13" t="str">
        <f t="shared" si="142"/>
        <v/>
      </c>
      <c r="AE754" s="13" t="e">
        <f>IF(AND(VLOOKUP($T754,#REF!,2,0)=0,S754=""),"“错误请确认”",IF(VLOOKUP($T754,#REF!,2,0)=0,S754,VLOOKUP($T754,#REF!,2,0)))</f>
        <v>#REF!</v>
      </c>
      <c r="AF754" s="13" t="s">
        <v>3532</v>
      </c>
      <c r="AG754" s="13" t="e">
        <f>IF(VLOOKUP(T754,#REF!,29,0)=0,VLOOKUP(T754,#REF!,23,0)&amp;RIGHT(S754,2),VLOOKUP(T754,#REF!,23,0)&amp;VLOOKUP(T754,#REF!,29,0))</f>
        <v>#REF!</v>
      </c>
      <c r="AH754" s="13" t="s">
        <v>50</v>
      </c>
      <c r="AI754" s="13" t="e">
        <f t="shared" si="143"/>
        <v>#REF!</v>
      </c>
    </row>
    <row r="755" ht="15" customHeight="1" spans="1:35">
      <c r="A755" s="21">
        <f t="shared" si="135"/>
        <v>754</v>
      </c>
      <c r="B755" s="22" t="s">
        <v>3533</v>
      </c>
      <c r="C755" s="22" t="s">
        <v>45</v>
      </c>
      <c r="D755" s="22" t="s">
        <v>36</v>
      </c>
      <c r="E755" s="22" t="s">
        <v>3534</v>
      </c>
      <c r="F755" s="22" t="s">
        <v>3533</v>
      </c>
      <c r="G755" s="22" t="s">
        <v>3533</v>
      </c>
      <c r="H755" s="22" t="s">
        <v>3533</v>
      </c>
      <c r="I755" s="22" t="s">
        <v>3533</v>
      </c>
      <c r="J755" s="22" t="s">
        <v>3533</v>
      </c>
      <c r="K755" s="22" t="s">
        <v>3515</v>
      </c>
      <c r="L755" s="22" t="s">
        <v>3535</v>
      </c>
      <c r="M755" s="22" t="s">
        <v>91</v>
      </c>
      <c r="N755" s="22" t="e">
        <f>INDEX(#REF!,MATCH($K755,#REF!,0))</f>
        <v>#REF!</v>
      </c>
      <c r="O755" s="21"/>
      <c r="P755" s="25" t="str">
        <f t="shared" si="136"/>
        <v/>
      </c>
      <c r="Q755" s="21"/>
      <c r="R755" s="21"/>
      <c r="S755" s="21"/>
      <c r="T755" s="32" t="str">
        <f t="shared" si="137"/>
        <v>小学心理健康</v>
      </c>
      <c r="U755" s="32" t="str">
        <f>IFERROR(VLOOKUP(复审!T755,#REF!,2,FALSE),"无此科目")</f>
        <v>无此科目</v>
      </c>
      <c r="V755" s="21" t="str">
        <f t="shared" si="138"/>
        <v/>
      </c>
      <c r="W755" s="21">
        <f t="shared" si="132"/>
        <v>0</v>
      </c>
      <c r="X755" s="21">
        <f t="shared" si="133"/>
        <v>1</v>
      </c>
      <c r="Y755" s="21" t="str">
        <f t="shared" si="139"/>
        <v/>
      </c>
      <c r="Z75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55" s="13" t="str">
        <f t="shared" si="134"/>
        <v/>
      </c>
      <c r="AB755" s="13" t="str">
        <f t="shared" si="140"/>
        <v>N</v>
      </c>
      <c r="AC755" s="13">
        <f t="shared" si="141"/>
        <v>432</v>
      </c>
      <c r="AD755" s="13" t="str">
        <f t="shared" si="142"/>
        <v/>
      </c>
      <c r="AE755" s="13" t="e">
        <f>IF(AND(VLOOKUP($T755,#REF!,2,0)=0,S755=""),"“错误请确认”",IF(VLOOKUP($T755,#REF!,2,0)=0,S755,VLOOKUP($T755,#REF!,2,0)))</f>
        <v>#REF!</v>
      </c>
      <c r="AF755" s="13" t="s">
        <v>3536</v>
      </c>
      <c r="AG755" s="13" t="e">
        <f>IF(VLOOKUP(T755,#REF!,29,0)=0,VLOOKUP(T755,#REF!,23,0)&amp;RIGHT(S755,2),VLOOKUP(T755,#REF!,23,0)&amp;VLOOKUP(T755,#REF!,29,0))</f>
        <v>#REF!</v>
      </c>
      <c r="AH755" s="13" t="s">
        <v>50</v>
      </c>
      <c r="AI755" s="13" t="e">
        <f t="shared" si="143"/>
        <v>#REF!</v>
      </c>
    </row>
    <row r="756" ht="15" customHeight="1" spans="1:35">
      <c r="A756" s="21">
        <f t="shared" si="135"/>
        <v>755</v>
      </c>
      <c r="B756" s="22" t="s">
        <v>3537</v>
      </c>
      <c r="C756" s="22" t="s">
        <v>45</v>
      </c>
      <c r="D756" s="22" t="s">
        <v>36</v>
      </c>
      <c r="E756" s="22" t="s">
        <v>3538</v>
      </c>
      <c r="F756" s="22" t="s">
        <v>3537</v>
      </c>
      <c r="G756" s="22" t="s">
        <v>3537</v>
      </c>
      <c r="H756" s="22" t="s">
        <v>3537</v>
      </c>
      <c r="I756" s="22" t="s">
        <v>3537</v>
      </c>
      <c r="J756" s="22" t="s">
        <v>3537</v>
      </c>
      <c r="K756" s="22" t="s">
        <v>3515</v>
      </c>
      <c r="L756" s="22" t="s">
        <v>3539</v>
      </c>
      <c r="M756" s="22" t="s">
        <v>91</v>
      </c>
      <c r="N756" s="22" t="e">
        <f>INDEX(#REF!,MATCH($K756,#REF!,0))</f>
        <v>#REF!</v>
      </c>
      <c r="O756" s="21"/>
      <c r="P756" s="25" t="str">
        <f t="shared" si="136"/>
        <v/>
      </c>
      <c r="Q756" s="21"/>
      <c r="R756" s="21"/>
      <c r="S756" s="21"/>
      <c r="T756" s="32" t="str">
        <f t="shared" si="137"/>
        <v>小学心理健康</v>
      </c>
      <c r="U756" s="32" t="str">
        <f>IFERROR(VLOOKUP(复审!T756,#REF!,2,FALSE),"无此科目")</f>
        <v>无此科目</v>
      </c>
      <c r="V756" s="21" t="str">
        <f t="shared" si="138"/>
        <v/>
      </c>
      <c r="W756" s="21">
        <f t="shared" si="132"/>
        <v>0</v>
      </c>
      <c r="X756" s="21">
        <f t="shared" si="133"/>
        <v>1</v>
      </c>
      <c r="Y756" s="21" t="str">
        <f t="shared" si="139"/>
        <v/>
      </c>
      <c r="Z75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56" s="13" t="str">
        <f t="shared" si="134"/>
        <v/>
      </c>
      <c r="AB756" s="13" t="str">
        <f t="shared" si="140"/>
        <v>N</v>
      </c>
      <c r="AC756" s="13">
        <f t="shared" si="141"/>
        <v>433</v>
      </c>
      <c r="AD756" s="13" t="str">
        <f t="shared" si="142"/>
        <v/>
      </c>
      <c r="AE756" s="13" t="e">
        <f>IF(AND(VLOOKUP($T756,#REF!,2,0)=0,S756=""),"“错误请确认”",IF(VLOOKUP($T756,#REF!,2,0)=0,S756,VLOOKUP($T756,#REF!,2,0)))</f>
        <v>#REF!</v>
      </c>
      <c r="AF756" s="13" t="s">
        <v>3540</v>
      </c>
      <c r="AG756" s="13" t="e">
        <f>IF(VLOOKUP(T756,#REF!,29,0)=0,VLOOKUP(T756,#REF!,23,0)&amp;RIGHT(S756,2),VLOOKUP(T756,#REF!,23,0)&amp;VLOOKUP(T756,#REF!,29,0))</f>
        <v>#REF!</v>
      </c>
      <c r="AH756" s="13" t="s">
        <v>50</v>
      </c>
      <c r="AI756" s="13" t="e">
        <f t="shared" si="143"/>
        <v>#REF!</v>
      </c>
    </row>
    <row r="757" ht="15" customHeight="1" spans="1:35">
      <c r="A757" s="21">
        <f t="shared" si="135"/>
        <v>756</v>
      </c>
      <c r="B757" s="22" t="s">
        <v>3541</v>
      </c>
      <c r="C757" s="22" t="s">
        <v>45</v>
      </c>
      <c r="D757" s="22" t="s">
        <v>36</v>
      </c>
      <c r="E757" s="22" t="s">
        <v>3542</v>
      </c>
      <c r="F757" s="22" t="s">
        <v>3541</v>
      </c>
      <c r="G757" s="22" t="s">
        <v>3541</v>
      </c>
      <c r="H757" s="22" t="s">
        <v>3541</v>
      </c>
      <c r="I757" s="22" t="s">
        <v>3541</v>
      </c>
      <c r="J757" s="22" t="s">
        <v>3541</v>
      </c>
      <c r="K757" s="22" t="s">
        <v>3515</v>
      </c>
      <c r="L757" s="22" t="s">
        <v>3543</v>
      </c>
      <c r="M757" s="22" t="s">
        <v>3544</v>
      </c>
      <c r="N757" s="22" t="e">
        <f>INDEX(#REF!,MATCH($K757,#REF!,0))</f>
        <v>#REF!</v>
      </c>
      <c r="O757" s="21"/>
      <c r="P757" s="25" t="str">
        <f t="shared" si="136"/>
        <v>小学心理健康第9考场</v>
      </c>
      <c r="Q757" s="21"/>
      <c r="R757" s="21">
        <v>244</v>
      </c>
      <c r="S757" s="21"/>
      <c r="T757" s="32" t="str">
        <f t="shared" si="137"/>
        <v>小学心理健康</v>
      </c>
      <c r="U757" s="32" t="str">
        <f>IFERROR(VLOOKUP(复审!T757,#REF!,2,FALSE),"无此科目")</f>
        <v>无此科目</v>
      </c>
      <c r="V757" s="21" t="str">
        <f t="shared" si="138"/>
        <v>无此科目244</v>
      </c>
      <c r="W757" s="21">
        <f t="shared" si="132"/>
        <v>244</v>
      </c>
      <c r="X757" s="21">
        <f t="shared" si="133"/>
        <v>1</v>
      </c>
      <c r="Y757" s="21">
        <f t="shared" si="139"/>
        <v>1</v>
      </c>
      <c r="Z75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57" s="13" t="str">
        <f t="shared" si="134"/>
        <v/>
      </c>
      <c r="AB757" s="13" t="str">
        <f t="shared" si="140"/>
        <v>Y</v>
      </c>
      <c r="AC757" s="13" t="str">
        <f t="shared" si="141"/>
        <v/>
      </c>
      <c r="AD757" s="13">
        <f t="shared" si="142"/>
        <v>1</v>
      </c>
      <c r="AE757" s="13" t="e">
        <f>IF(AND(VLOOKUP($T757,#REF!,2,0)=0,S757=""),"“错误请确认”",IF(VLOOKUP($T757,#REF!,2,0)=0,S757,VLOOKUP($T757,#REF!,2,0)))</f>
        <v>#REF!</v>
      </c>
      <c r="AF757" s="13" t="s">
        <v>3545</v>
      </c>
      <c r="AG757" s="13" t="e">
        <f>IF(VLOOKUP(T757,#REF!,29,0)=0,VLOOKUP(T757,#REF!,23,0)&amp;RIGHT(S757,2),VLOOKUP(T757,#REF!,23,0)&amp;VLOOKUP(T757,#REF!,29,0))</f>
        <v>#REF!</v>
      </c>
      <c r="AH757" s="13" t="s">
        <v>1130</v>
      </c>
      <c r="AI757" s="13" t="e">
        <f t="shared" si="143"/>
        <v>#REF!</v>
      </c>
    </row>
    <row r="758" ht="15" customHeight="1" spans="1:35">
      <c r="A758" s="21">
        <f t="shared" si="135"/>
        <v>757</v>
      </c>
      <c r="B758" s="22" t="s">
        <v>3546</v>
      </c>
      <c r="C758" s="22" t="s">
        <v>45</v>
      </c>
      <c r="D758" s="22" t="s">
        <v>36</v>
      </c>
      <c r="E758" s="22" t="s">
        <v>3547</v>
      </c>
      <c r="F758" s="22" t="s">
        <v>3546</v>
      </c>
      <c r="G758" s="22" t="s">
        <v>3546</v>
      </c>
      <c r="H758" s="22" t="s">
        <v>3546</v>
      </c>
      <c r="I758" s="22" t="s">
        <v>3546</v>
      </c>
      <c r="J758" s="22" t="s">
        <v>3546</v>
      </c>
      <c r="K758" s="22" t="s">
        <v>3515</v>
      </c>
      <c r="L758" s="22" t="s">
        <v>3548</v>
      </c>
      <c r="M758" s="22" t="s">
        <v>3549</v>
      </c>
      <c r="N758" s="22" t="e">
        <f>INDEX(#REF!,MATCH($K758,#REF!,0))</f>
        <v>#REF!</v>
      </c>
      <c r="O758" s="21"/>
      <c r="P758" s="25" t="str">
        <f t="shared" si="136"/>
        <v/>
      </c>
      <c r="Q758" s="21"/>
      <c r="R758" s="21"/>
      <c r="S758" s="21"/>
      <c r="T758" s="32" t="str">
        <f t="shared" si="137"/>
        <v>小学心理健康</v>
      </c>
      <c r="U758" s="32" t="str">
        <f>IFERROR(VLOOKUP(复审!T758,#REF!,2,FALSE),"无此科目")</f>
        <v>无此科目</v>
      </c>
      <c r="V758" s="21" t="str">
        <f t="shared" si="138"/>
        <v/>
      </c>
      <c r="W758" s="21">
        <f t="shared" si="132"/>
        <v>0</v>
      </c>
      <c r="X758" s="21">
        <f t="shared" si="133"/>
        <v>1</v>
      </c>
      <c r="Y758" s="21" t="str">
        <f t="shared" si="139"/>
        <v/>
      </c>
      <c r="Z75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58" s="13" t="str">
        <f t="shared" si="134"/>
        <v/>
      </c>
      <c r="AB758" s="13" t="str">
        <f t="shared" si="140"/>
        <v>N</v>
      </c>
      <c r="AC758" s="13">
        <f t="shared" si="141"/>
        <v>434</v>
      </c>
      <c r="AD758" s="13" t="str">
        <f t="shared" si="142"/>
        <v/>
      </c>
      <c r="AE758" s="13" t="e">
        <f>IF(AND(VLOOKUP($T758,#REF!,2,0)=0,S758=""),"“错误请确认”",IF(VLOOKUP($T758,#REF!,2,0)=0,S758,VLOOKUP($T758,#REF!,2,0)))</f>
        <v>#REF!</v>
      </c>
      <c r="AF758" s="13" t="s">
        <v>3550</v>
      </c>
      <c r="AG758" s="13" t="e">
        <f>IF(VLOOKUP(T758,#REF!,29,0)=0,VLOOKUP(T758,#REF!,23,0)&amp;RIGHT(S758,2),VLOOKUP(T758,#REF!,23,0)&amp;VLOOKUP(T758,#REF!,29,0))</f>
        <v>#REF!</v>
      </c>
      <c r="AH758" s="13" t="s">
        <v>50</v>
      </c>
      <c r="AI758" s="13" t="e">
        <f t="shared" si="143"/>
        <v>#REF!</v>
      </c>
    </row>
    <row r="759" ht="15" customHeight="1" spans="1:35">
      <c r="A759" s="21">
        <f t="shared" si="135"/>
        <v>758</v>
      </c>
      <c r="B759" s="22" t="s">
        <v>3551</v>
      </c>
      <c r="C759" s="22" t="s">
        <v>45</v>
      </c>
      <c r="D759" s="22" t="s">
        <v>36</v>
      </c>
      <c r="E759" s="22" t="s">
        <v>3552</v>
      </c>
      <c r="F759" s="22" t="s">
        <v>3551</v>
      </c>
      <c r="G759" s="22" t="s">
        <v>3551</v>
      </c>
      <c r="H759" s="22" t="s">
        <v>3551</v>
      </c>
      <c r="I759" s="22" t="s">
        <v>3551</v>
      </c>
      <c r="J759" s="22" t="s">
        <v>3551</v>
      </c>
      <c r="K759" s="22" t="s">
        <v>1130</v>
      </c>
      <c r="L759" s="22" t="s">
        <v>3553</v>
      </c>
      <c r="M759" s="22" t="s">
        <v>3554</v>
      </c>
      <c r="N759" s="22" t="e">
        <f>INDEX(#REF!,MATCH($K759,#REF!,0))</f>
        <v>#REF!</v>
      </c>
      <c r="O759" s="21"/>
      <c r="P759" s="25" t="str">
        <f t="shared" si="136"/>
        <v/>
      </c>
      <c r="Q759" s="21"/>
      <c r="R759" s="21"/>
      <c r="S759" s="21"/>
      <c r="T759" s="32" t="str">
        <f t="shared" si="137"/>
        <v>初中语文</v>
      </c>
      <c r="U759" s="32" t="str">
        <f>IFERROR(VLOOKUP(复审!T759,#REF!,2,FALSE),"无此科目")</f>
        <v>无此科目</v>
      </c>
      <c r="V759" s="21" t="str">
        <f t="shared" si="138"/>
        <v/>
      </c>
      <c r="W759" s="21">
        <f t="shared" si="132"/>
        <v>0</v>
      </c>
      <c r="X759" s="21">
        <f t="shared" si="133"/>
        <v>1</v>
      </c>
      <c r="Y759" s="21" t="str">
        <f t="shared" si="139"/>
        <v/>
      </c>
      <c r="Z75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59" s="13" t="str">
        <f t="shared" si="134"/>
        <v/>
      </c>
      <c r="AB759" s="13" t="str">
        <f t="shared" si="140"/>
        <v>N</v>
      </c>
      <c r="AC759" s="13">
        <f t="shared" si="141"/>
        <v>435</v>
      </c>
      <c r="AD759" s="13" t="str">
        <f t="shared" si="142"/>
        <v/>
      </c>
      <c r="AE759" s="13" t="e">
        <f>IF(AND(VLOOKUP($T759,#REF!,2,0)=0,S759=""),"“错误请确认”",IF(VLOOKUP($T759,#REF!,2,0)=0,S759,VLOOKUP($T759,#REF!,2,0)))</f>
        <v>#REF!</v>
      </c>
      <c r="AF759" s="13" t="s">
        <v>3555</v>
      </c>
      <c r="AG759" s="13" t="e">
        <f>IF(VLOOKUP(T759,#REF!,29,0)=0,VLOOKUP(T759,#REF!,23,0)&amp;RIGHT(S759,2),VLOOKUP(T759,#REF!,23,0)&amp;VLOOKUP(T759,#REF!,29,0))</f>
        <v>#REF!</v>
      </c>
      <c r="AH759" s="13" t="s">
        <v>50</v>
      </c>
      <c r="AI759" s="13" t="e">
        <f t="shared" si="143"/>
        <v>#REF!</v>
      </c>
    </row>
    <row r="760" ht="15" customHeight="1" spans="1:35">
      <c r="A760" s="21">
        <f t="shared" si="135"/>
        <v>759</v>
      </c>
      <c r="B760" s="22" t="s">
        <v>3556</v>
      </c>
      <c r="C760" s="22" t="s">
        <v>45</v>
      </c>
      <c r="D760" s="22" t="s">
        <v>36</v>
      </c>
      <c r="E760" s="22" t="s">
        <v>3557</v>
      </c>
      <c r="F760" s="22" t="s">
        <v>3556</v>
      </c>
      <c r="G760" s="22" t="s">
        <v>3556</v>
      </c>
      <c r="H760" s="22" t="s">
        <v>3556</v>
      </c>
      <c r="I760" s="22" t="s">
        <v>3556</v>
      </c>
      <c r="J760" s="22" t="s">
        <v>3556</v>
      </c>
      <c r="K760" s="22" t="s">
        <v>1130</v>
      </c>
      <c r="L760" s="22" t="s">
        <v>3558</v>
      </c>
      <c r="M760" s="22" t="s">
        <v>91</v>
      </c>
      <c r="N760" s="22" t="e">
        <f>INDEX(#REF!,MATCH($K760,#REF!,0))</f>
        <v>#REF!</v>
      </c>
      <c r="O760" s="21"/>
      <c r="P760" s="25" t="str">
        <f t="shared" si="136"/>
        <v>初中语文第8考场</v>
      </c>
      <c r="Q760" s="21"/>
      <c r="R760" s="21">
        <v>235</v>
      </c>
      <c r="S760" s="21" t="s">
        <v>1569</v>
      </c>
      <c r="T760" s="32" t="str">
        <f t="shared" si="137"/>
        <v>初中语文</v>
      </c>
      <c r="U760" s="32" t="str">
        <f>IFERROR(VLOOKUP(复审!T760,#REF!,2,FALSE),"无此科目")</f>
        <v>无此科目</v>
      </c>
      <c r="V760" s="21" t="str">
        <f t="shared" si="138"/>
        <v>无此科目235</v>
      </c>
      <c r="W760" s="21">
        <f t="shared" si="132"/>
        <v>235</v>
      </c>
      <c r="X760" s="21">
        <f t="shared" si="133"/>
        <v>1</v>
      </c>
      <c r="Y760" s="21">
        <f t="shared" si="139"/>
        <v>1</v>
      </c>
      <c r="Z76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60" s="13" t="str">
        <f t="shared" si="134"/>
        <v/>
      </c>
      <c r="AB760" s="13" t="str">
        <f t="shared" si="140"/>
        <v>Y</v>
      </c>
      <c r="AC760" s="13" t="str">
        <f t="shared" si="141"/>
        <v/>
      </c>
      <c r="AD760" s="13">
        <f t="shared" si="142"/>
        <v>1</v>
      </c>
      <c r="AE760" s="13" t="e">
        <f>IF(AND(VLOOKUP($T760,#REF!,2,0)=0,S760=""),"“错误请确认”",IF(VLOOKUP($T760,#REF!,2,0)=0,S760,VLOOKUP($T760,#REF!,2,0)))</f>
        <v>#REF!</v>
      </c>
      <c r="AF760" s="13" t="s">
        <v>3559</v>
      </c>
      <c r="AG760" s="13" t="e">
        <f>IF(VLOOKUP(T760,#REF!,29,0)=0,VLOOKUP(T760,#REF!,23,0)&amp;RIGHT(S760,2),VLOOKUP(T760,#REF!,23,0)&amp;VLOOKUP(T760,#REF!,29,0))</f>
        <v>#REF!</v>
      </c>
      <c r="AH760" s="13" t="s">
        <v>1130</v>
      </c>
      <c r="AI760" s="13" t="e">
        <f t="shared" si="143"/>
        <v>#REF!</v>
      </c>
    </row>
    <row r="761" ht="15" customHeight="1" spans="1:35">
      <c r="A761" s="21">
        <f t="shared" si="135"/>
        <v>760</v>
      </c>
      <c r="B761" s="22" t="s">
        <v>3560</v>
      </c>
      <c r="C761" s="22" t="s">
        <v>45</v>
      </c>
      <c r="D761" s="22" t="s">
        <v>36</v>
      </c>
      <c r="E761" s="22" t="s">
        <v>3561</v>
      </c>
      <c r="F761" s="22" t="s">
        <v>3560</v>
      </c>
      <c r="G761" s="22" t="s">
        <v>3560</v>
      </c>
      <c r="H761" s="22" t="s">
        <v>3560</v>
      </c>
      <c r="I761" s="22" t="s">
        <v>3560</v>
      </c>
      <c r="J761" s="22" t="s">
        <v>3560</v>
      </c>
      <c r="K761" s="22" t="s">
        <v>1130</v>
      </c>
      <c r="L761" s="22" t="s">
        <v>3562</v>
      </c>
      <c r="M761" s="22" t="s">
        <v>3563</v>
      </c>
      <c r="N761" s="22" t="e">
        <f>INDEX(#REF!,MATCH($K761,#REF!,0))</f>
        <v>#REF!</v>
      </c>
      <c r="O761" s="21"/>
      <c r="P761" s="25" t="str">
        <f t="shared" si="136"/>
        <v>初中语文第10考场</v>
      </c>
      <c r="Q761" s="21"/>
      <c r="R761" s="21">
        <v>296</v>
      </c>
      <c r="S761" s="21" t="s">
        <v>3564</v>
      </c>
      <c r="T761" s="32" t="str">
        <f t="shared" si="137"/>
        <v>初中语文</v>
      </c>
      <c r="U761" s="32" t="str">
        <f>IFERROR(VLOOKUP(复审!T761,#REF!,2,FALSE),"无此科目")</f>
        <v>无此科目</v>
      </c>
      <c r="V761" s="21" t="str">
        <f t="shared" si="138"/>
        <v>无此科目296</v>
      </c>
      <c r="W761" s="21">
        <f t="shared" si="132"/>
        <v>296</v>
      </c>
      <c r="X761" s="21">
        <f t="shared" si="133"/>
        <v>1</v>
      </c>
      <c r="Y761" s="21">
        <f t="shared" si="139"/>
        <v>1</v>
      </c>
      <c r="Z76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61" s="13" t="str">
        <f t="shared" si="134"/>
        <v/>
      </c>
      <c r="AB761" s="13" t="str">
        <f t="shared" si="140"/>
        <v>Y</v>
      </c>
      <c r="AC761" s="13" t="str">
        <f t="shared" si="141"/>
        <v/>
      </c>
      <c r="AD761" s="13">
        <f t="shared" si="142"/>
        <v>1</v>
      </c>
      <c r="AE761" s="13" t="e">
        <f>IF(AND(VLOOKUP($T761,#REF!,2,0)=0,S761=""),"“错误请确认”",IF(VLOOKUP($T761,#REF!,2,0)=0,S761,VLOOKUP($T761,#REF!,2,0)))</f>
        <v>#REF!</v>
      </c>
      <c r="AF761" s="13" t="s">
        <v>3565</v>
      </c>
      <c r="AG761" s="13" t="e">
        <f>IF(VLOOKUP(T761,#REF!,29,0)=0,VLOOKUP(T761,#REF!,23,0)&amp;RIGHT(S761,2),VLOOKUP(T761,#REF!,23,0)&amp;VLOOKUP(T761,#REF!,29,0))</f>
        <v>#REF!</v>
      </c>
      <c r="AH761" s="13" t="s">
        <v>3566</v>
      </c>
      <c r="AI761" s="13" t="e">
        <f t="shared" si="143"/>
        <v>#REF!</v>
      </c>
    </row>
    <row r="762" ht="15" customHeight="1" spans="1:35">
      <c r="A762" s="21">
        <f t="shared" si="135"/>
        <v>761</v>
      </c>
      <c r="B762" s="22" t="s">
        <v>3567</v>
      </c>
      <c r="C762" s="22" t="s">
        <v>45</v>
      </c>
      <c r="D762" s="22" t="s">
        <v>36</v>
      </c>
      <c r="E762" s="22" t="s">
        <v>3568</v>
      </c>
      <c r="F762" s="22" t="s">
        <v>3567</v>
      </c>
      <c r="G762" s="22" t="s">
        <v>3567</v>
      </c>
      <c r="H762" s="22" t="s">
        <v>3567</v>
      </c>
      <c r="I762" s="22" t="s">
        <v>3567</v>
      </c>
      <c r="J762" s="22" t="s">
        <v>3567</v>
      </c>
      <c r="K762" s="22" t="s">
        <v>1130</v>
      </c>
      <c r="L762" s="22" t="s">
        <v>3569</v>
      </c>
      <c r="M762" s="22" t="s">
        <v>3570</v>
      </c>
      <c r="N762" s="22" t="e">
        <f>INDEX(#REF!,MATCH($K762,#REF!,0))</f>
        <v>#REF!</v>
      </c>
      <c r="O762" s="21"/>
      <c r="P762" s="25" t="str">
        <f t="shared" si="136"/>
        <v/>
      </c>
      <c r="Q762" s="21"/>
      <c r="R762" s="21"/>
      <c r="S762" s="21"/>
      <c r="T762" s="32" t="str">
        <f t="shared" si="137"/>
        <v>初中语文</v>
      </c>
      <c r="U762" s="32" t="str">
        <f>IFERROR(VLOOKUP(复审!T762,#REF!,2,FALSE),"无此科目")</f>
        <v>无此科目</v>
      </c>
      <c r="V762" s="21" t="str">
        <f t="shared" si="138"/>
        <v/>
      </c>
      <c r="W762" s="21">
        <f t="shared" si="132"/>
        <v>0</v>
      </c>
      <c r="X762" s="21">
        <f t="shared" si="133"/>
        <v>1</v>
      </c>
      <c r="Y762" s="21" t="str">
        <f t="shared" si="139"/>
        <v/>
      </c>
      <c r="Z76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62" s="13" t="str">
        <f t="shared" si="134"/>
        <v/>
      </c>
      <c r="AB762" s="13" t="str">
        <f t="shared" si="140"/>
        <v>N</v>
      </c>
      <c r="AC762" s="13">
        <f t="shared" si="141"/>
        <v>436</v>
      </c>
      <c r="AD762" s="13" t="str">
        <f t="shared" si="142"/>
        <v/>
      </c>
      <c r="AE762" s="13" t="e">
        <f>IF(AND(VLOOKUP($T762,#REF!,2,0)=0,S762=""),"“错误请确认”",IF(VLOOKUP($T762,#REF!,2,0)=0,S762,VLOOKUP($T762,#REF!,2,0)))</f>
        <v>#REF!</v>
      </c>
      <c r="AF762" s="13" t="s">
        <v>3571</v>
      </c>
      <c r="AG762" s="13" t="e">
        <f>IF(VLOOKUP(T762,#REF!,29,0)=0,VLOOKUP(T762,#REF!,23,0)&amp;RIGHT(S762,2),VLOOKUP(T762,#REF!,23,0)&amp;VLOOKUP(T762,#REF!,29,0))</f>
        <v>#REF!</v>
      </c>
      <c r="AH762" s="13" t="s">
        <v>50</v>
      </c>
      <c r="AI762" s="13" t="e">
        <f t="shared" si="143"/>
        <v>#REF!</v>
      </c>
    </row>
    <row r="763" ht="15" customHeight="1" spans="1:35">
      <c r="A763" s="21">
        <f t="shared" si="135"/>
        <v>762</v>
      </c>
      <c r="B763" s="22" t="s">
        <v>3572</v>
      </c>
      <c r="C763" s="22" t="s">
        <v>45</v>
      </c>
      <c r="D763" s="22" t="s">
        <v>36</v>
      </c>
      <c r="E763" s="22" t="s">
        <v>3573</v>
      </c>
      <c r="F763" s="22" t="s">
        <v>3572</v>
      </c>
      <c r="G763" s="22" t="s">
        <v>3572</v>
      </c>
      <c r="H763" s="22" t="s">
        <v>3572</v>
      </c>
      <c r="I763" s="22" t="s">
        <v>3572</v>
      </c>
      <c r="J763" s="22" t="s">
        <v>3572</v>
      </c>
      <c r="K763" s="22" t="s">
        <v>1130</v>
      </c>
      <c r="L763" s="22" t="s">
        <v>3574</v>
      </c>
      <c r="M763" s="22" t="s">
        <v>91</v>
      </c>
      <c r="N763" s="22" t="e">
        <f>INDEX(#REF!,MATCH($K763,#REF!,0))</f>
        <v>#REF!</v>
      </c>
      <c r="O763" s="21"/>
      <c r="P763" s="25" t="str">
        <f t="shared" si="136"/>
        <v/>
      </c>
      <c r="Q763" s="21"/>
      <c r="R763" s="21"/>
      <c r="S763" s="21"/>
      <c r="T763" s="32" t="str">
        <f t="shared" si="137"/>
        <v>初中语文</v>
      </c>
      <c r="U763" s="32" t="str">
        <f>IFERROR(VLOOKUP(复审!T763,#REF!,2,FALSE),"无此科目")</f>
        <v>无此科目</v>
      </c>
      <c r="V763" s="21" t="str">
        <f t="shared" si="138"/>
        <v/>
      </c>
      <c r="W763" s="21">
        <f t="shared" si="132"/>
        <v>0</v>
      </c>
      <c r="X763" s="21">
        <f t="shared" si="133"/>
        <v>1</v>
      </c>
      <c r="Y763" s="21" t="str">
        <f t="shared" si="139"/>
        <v/>
      </c>
      <c r="Z76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63" s="13" t="str">
        <f t="shared" si="134"/>
        <v/>
      </c>
      <c r="AB763" s="13" t="str">
        <f t="shared" si="140"/>
        <v>N</v>
      </c>
      <c r="AC763" s="13">
        <f t="shared" si="141"/>
        <v>437</v>
      </c>
      <c r="AD763" s="13" t="str">
        <f t="shared" si="142"/>
        <v/>
      </c>
      <c r="AE763" s="13" t="e">
        <f>IF(AND(VLOOKUP($T763,#REF!,2,0)=0,S763=""),"“错误请确认”",IF(VLOOKUP($T763,#REF!,2,0)=0,S763,VLOOKUP($T763,#REF!,2,0)))</f>
        <v>#REF!</v>
      </c>
      <c r="AF763" s="13" t="s">
        <v>3575</v>
      </c>
      <c r="AG763" s="13" t="e">
        <f>IF(VLOOKUP(T763,#REF!,29,0)=0,VLOOKUP(T763,#REF!,23,0)&amp;RIGHT(S763,2),VLOOKUP(T763,#REF!,23,0)&amp;VLOOKUP(T763,#REF!,29,0))</f>
        <v>#REF!</v>
      </c>
      <c r="AH763" s="13" t="s">
        <v>50</v>
      </c>
      <c r="AI763" s="13" t="e">
        <f t="shared" si="143"/>
        <v>#REF!</v>
      </c>
    </row>
    <row r="764" ht="15" customHeight="1" spans="1:35">
      <c r="A764" s="21">
        <f t="shared" si="135"/>
        <v>763</v>
      </c>
      <c r="B764" s="22" t="s">
        <v>3576</v>
      </c>
      <c r="C764" s="22" t="s">
        <v>45</v>
      </c>
      <c r="D764" s="22" t="s">
        <v>36</v>
      </c>
      <c r="E764" s="22" t="s">
        <v>3577</v>
      </c>
      <c r="F764" s="22" t="s">
        <v>3576</v>
      </c>
      <c r="G764" s="22" t="s">
        <v>3576</v>
      </c>
      <c r="H764" s="22" t="s">
        <v>3576</v>
      </c>
      <c r="I764" s="22" t="s">
        <v>3576</v>
      </c>
      <c r="J764" s="22" t="s">
        <v>3576</v>
      </c>
      <c r="K764" s="22" t="s">
        <v>1130</v>
      </c>
      <c r="L764" s="22" t="s">
        <v>3578</v>
      </c>
      <c r="M764" s="22" t="s">
        <v>3579</v>
      </c>
      <c r="N764" s="22" t="e">
        <f>INDEX(#REF!,MATCH($K764,#REF!,0))</f>
        <v>#REF!</v>
      </c>
      <c r="O764" s="21"/>
      <c r="P764" s="25" t="str">
        <f t="shared" si="136"/>
        <v/>
      </c>
      <c r="Q764" s="21"/>
      <c r="R764" s="21"/>
      <c r="S764" s="21"/>
      <c r="T764" s="32" t="str">
        <f t="shared" si="137"/>
        <v>初中语文</v>
      </c>
      <c r="U764" s="32" t="str">
        <f>IFERROR(VLOOKUP(复审!T764,#REF!,2,FALSE),"无此科目")</f>
        <v>无此科目</v>
      </c>
      <c r="V764" s="21" t="str">
        <f t="shared" si="138"/>
        <v/>
      </c>
      <c r="W764" s="21">
        <f t="shared" si="132"/>
        <v>0</v>
      </c>
      <c r="X764" s="21">
        <f t="shared" si="133"/>
        <v>1</v>
      </c>
      <c r="Y764" s="21" t="str">
        <f t="shared" si="139"/>
        <v/>
      </c>
      <c r="Z76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64" s="13" t="str">
        <f t="shared" si="134"/>
        <v/>
      </c>
      <c r="AB764" s="13" t="str">
        <f t="shared" si="140"/>
        <v>N</v>
      </c>
      <c r="AC764" s="13">
        <f t="shared" si="141"/>
        <v>438</v>
      </c>
      <c r="AD764" s="13" t="str">
        <f t="shared" si="142"/>
        <v/>
      </c>
      <c r="AE764" s="13" t="e">
        <f>IF(AND(VLOOKUP($T764,#REF!,2,0)=0,S764=""),"“错误请确认”",IF(VLOOKUP($T764,#REF!,2,0)=0,S764,VLOOKUP($T764,#REF!,2,0)))</f>
        <v>#REF!</v>
      </c>
      <c r="AF764" s="13" t="s">
        <v>3580</v>
      </c>
      <c r="AG764" s="13" t="e">
        <f>IF(VLOOKUP(T764,#REF!,29,0)=0,VLOOKUP(T764,#REF!,23,0)&amp;RIGHT(S764,2),VLOOKUP(T764,#REF!,23,0)&amp;VLOOKUP(T764,#REF!,29,0))</f>
        <v>#REF!</v>
      </c>
      <c r="AH764" s="13" t="s">
        <v>50</v>
      </c>
      <c r="AI764" s="13" t="e">
        <f t="shared" si="143"/>
        <v>#REF!</v>
      </c>
    </row>
    <row r="765" ht="15" customHeight="1" spans="1:35">
      <c r="A765" s="21">
        <f t="shared" si="135"/>
        <v>764</v>
      </c>
      <c r="B765" s="22" t="s">
        <v>3581</v>
      </c>
      <c r="C765" s="22" t="s">
        <v>45</v>
      </c>
      <c r="D765" s="22" t="s">
        <v>36</v>
      </c>
      <c r="E765" s="22" t="s">
        <v>3582</v>
      </c>
      <c r="F765" s="22" t="s">
        <v>3581</v>
      </c>
      <c r="G765" s="22" t="s">
        <v>3581</v>
      </c>
      <c r="H765" s="22" t="s">
        <v>3581</v>
      </c>
      <c r="I765" s="22" t="s">
        <v>3581</v>
      </c>
      <c r="J765" s="22" t="s">
        <v>3581</v>
      </c>
      <c r="K765" s="22" t="s">
        <v>1130</v>
      </c>
      <c r="L765" s="22" t="s">
        <v>3583</v>
      </c>
      <c r="M765" s="22" t="s">
        <v>3583</v>
      </c>
      <c r="N765" s="22" t="e">
        <f>INDEX(#REF!,MATCH($K765,#REF!,0))</f>
        <v>#REF!</v>
      </c>
      <c r="O765" s="21"/>
      <c r="P765" s="25" t="str">
        <f t="shared" si="136"/>
        <v>初中语文第12考场</v>
      </c>
      <c r="Q765" s="21"/>
      <c r="R765" s="21">
        <v>335</v>
      </c>
      <c r="S765" s="21" t="s">
        <v>1569</v>
      </c>
      <c r="T765" s="32" t="str">
        <f t="shared" si="137"/>
        <v>初中语文</v>
      </c>
      <c r="U765" s="32" t="str">
        <f>IFERROR(VLOOKUP(复审!T765,#REF!,2,FALSE),"无此科目")</f>
        <v>无此科目</v>
      </c>
      <c r="V765" s="21" t="str">
        <f t="shared" si="138"/>
        <v>无此科目335</v>
      </c>
      <c r="W765" s="21">
        <f t="shared" si="132"/>
        <v>335</v>
      </c>
      <c r="X765" s="21">
        <f t="shared" si="133"/>
        <v>1</v>
      </c>
      <c r="Y765" s="21">
        <f t="shared" si="139"/>
        <v>1</v>
      </c>
      <c r="Z76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65" s="13" t="str">
        <f t="shared" si="134"/>
        <v/>
      </c>
      <c r="AB765" s="13" t="str">
        <f t="shared" si="140"/>
        <v>Y</v>
      </c>
      <c r="AC765" s="13" t="str">
        <f t="shared" si="141"/>
        <v/>
      </c>
      <c r="AD765" s="13">
        <f t="shared" si="142"/>
        <v>1</v>
      </c>
      <c r="AE765" s="13" t="e">
        <f>IF(AND(VLOOKUP($T765,#REF!,2,0)=0,S765=""),"“错误请确认”",IF(VLOOKUP($T765,#REF!,2,0)=0,S765,VLOOKUP($T765,#REF!,2,0)))</f>
        <v>#REF!</v>
      </c>
      <c r="AF765" s="13" t="s">
        <v>3584</v>
      </c>
      <c r="AG765" s="13" t="e">
        <f>IF(VLOOKUP(T765,#REF!,29,0)=0,VLOOKUP(T765,#REF!,23,0)&amp;RIGHT(S765,2),VLOOKUP(T765,#REF!,23,0)&amp;VLOOKUP(T765,#REF!,29,0))</f>
        <v>#REF!</v>
      </c>
      <c r="AH765" s="13" t="s">
        <v>3585</v>
      </c>
      <c r="AI765" s="13" t="e">
        <f t="shared" si="143"/>
        <v>#REF!</v>
      </c>
    </row>
    <row r="766" ht="15" customHeight="1" spans="1:35">
      <c r="A766" s="21">
        <f t="shared" si="135"/>
        <v>765</v>
      </c>
      <c r="B766" s="22" t="s">
        <v>3586</v>
      </c>
      <c r="C766" s="22" t="s">
        <v>45</v>
      </c>
      <c r="D766" s="22" t="s">
        <v>36</v>
      </c>
      <c r="E766" s="22" t="s">
        <v>3587</v>
      </c>
      <c r="F766" s="22" t="s">
        <v>3586</v>
      </c>
      <c r="G766" s="22" t="s">
        <v>3586</v>
      </c>
      <c r="H766" s="22" t="s">
        <v>3586</v>
      </c>
      <c r="I766" s="22" t="s">
        <v>3586</v>
      </c>
      <c r="J766" s="22" t="s">
        <v>3586</v>
      </c>
      <c r="K766" s="22" t="s">
        <v>1130</v>
      </c>
      <c r="L766" s="22" t="s">
        <v>3588</v>
      </c>
      <c r="M766" s="22" t="s">
        <v>3589</v>
      </c>
      <c r="N766" s="22" t="e">
        <f>INDEX(#REF!,MATCH($K766,#REF!,0))</f>
        <v>#REF!</v>
      </c>
      <c r="O766" s="21"/>
      <c r="P766" s="25" t="str">
        <f t="shared" si="136"/>
        <v>初中语文第11考场</v>
      </c>
      <c r="Q766" s="21"/>
      <c r="R766" s="21">
        <v>330</v>
      </c>
      <c r="S766" s="21" t="s">
        <v>1569</v>
      </c>
      <c r="T766" s="32" t="str">
        <f t="shared" si="137"/>
        <v>初中语文</v>
      </c>
      <c r="U766" s="32" t="str">
        <f>IFERROR(VLOOKUP(复审!T766,#REF!,2,FALSE),"无此科目")</f>
        <v>无此科目</v>
      </c>
      <c r="V766" s="21" t="str">
        <f t="shared" si="138"/>
        <v>无此科目330</v>
      </c>
      <c r="W766" s="21">
        <f t="shared" si="132"/>
        <v>330</v>
      </c>
      <c r="X766" s="21">
        <f t="shared" si="133"/>
        <v>1</v>
      </c>
      <c r="Y766" s="21">
        <f t="shared" si="139"/>
        <v>1</v>
      </c>
      <c r="Z76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66" s="13" t="str">
        <f t="shared" si="134"/>
        <v/>
      </c>
      <c r="AB766" s="13" t="str">
        <f t="shared" si="140"/>
        <v>Y</v>
      </c>
      <c r="AC766" s="13" t="str">
        <f t="shared" si="141"/>
        <v/>
      </c>
      <c r="AD766" s="13">
        <f t="shared" si="142"/>
        <v>1</v>
      </c>
      <c r="AE766" s="13" t="e">
        <f>IF(AND(VLOOKUP($T766,#REF!,2,0)=0,S766=""),"“错误请确认”",IF(VLOOKUP($T766,#REF!,2,0)=0,S766,VLOOKUP($T766,#REF!,2,0)))</f>
        <v>#REF!</v>
      </c>
      <c r="AF766" s="13" t="s">
        <v>3590</v>
      </c>
      <c r="AG766" s="13" t="e">
        <f>IF(VLOOKUP(T766,#REF!,29,0)=0,VLOOKUP(T766,#REF!,23,0)&amp;RIGHT(S766,2),VLOOKUP(T766,#REF!,23,0)&amp;VLOOKUP(T766,#REF!,29,0))</f>
        <v>#REF!</v>
      </c>
      <c r="AH766" s="13" t="s">
        <v>3566</v>
      </c>
      <c r="AI766" s="13" t="e">
        <f t="shared" si="143"/>
        <v>#REF!</v>
      </c>
    </row>
    <row r="767" ht="15" customHeight="1" spans="1:35">
      <c r="A767" s="21">
        <f t="shared" si="135"/>
        <v>766</v>
      </c>
      <c r="B767" s="22" t="s">
        <v>3591</v>
      </c>
      <c r="C767" s="22" t="s">
        <v>45</v>
      </c>
      <c r="D767" s="22" t="s">
        <v>36</v>
      </c>
      <c r="E767" s="22" t="s">
        <v>3592</v>
      </c>
      <c r="F767" s="22" t="s">
        <v>3591</v>
      </c>
      <c r="G767" s="22" t="s">
        <v>3591</v>
      </c>
      <c r="H767" s="22" t="s">
        <v>3591</v>
      </c>
      <c r="I767" s="22" t="s">
        <v>3591</v>
      </c>
      <c r="J767" s="22" t="s">
        <v>3591</v>
      </c>
      <c r="K767" s="22" t="s">
        <v>1130</v>
      </c>
      <c r="L767" s="22" t="s">
        <v>3593</v>
      </c>
      <c r="M767" s="22" t="s">
        <v>3594</v>
      </c>
      <c r="N767" s="22" t="e">
        <f>INDEX(#REF!,MATCH($K767,#REF!,0))</f>
        <v>#REF!</v>
      </c>
      <c r="O767" s="21"/>
      <c r="P767" s="25" t="str">
        <f t="shared" si="136"/>
        <v/>
      </c>
      <c r="Q767" s="21"/>
      <c r="R767" s="21"/>
      <c r="S767" s="21"/>
      <c r="T767" s="32" t="str">
        <f t="shared" si="137"/>
        <v>初中语文</v>
      </c>
      <c r="U767" s="32" t="str">
        <f>IFERROR(VLOOKUP(复审!T767,#REF!,2,FALSE),"无此科目")</f>
        <v>无此科目</v>
      </c>
      <c r="V767" s="21" t="str">
        <f t="shared" si="138"/>
        <v/>
      </c>
      <c r="W767" s="21">
        <f t="shared" si="132"/>
        <v>0</v>
      </c>
      <c r="X767" s="21">
        <f t="shared" si="133"/>
        <v>1</v>
      </c>
      <c r="Y767" s="21" t="str">
        <f t="shared" si="139"/>
        <v/>
      </c>
      <c r="Z76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67" s="13" t="str">
        <f t="shared" si="134"/>
        <v/>
      </c>
      <c r="AB767" s="13" t="str">
        <f t="shared" si="140"/>
        <v>N</v>
      </c>
      <c r="AC767" s="13">
        <f t="shared" si="141"/>
        <v>439</v>
      </c>
      <c r="AD767" s="13" t="str">
        <f t="shared" si="142"/>
        <v/>
      </c>
      <c r="AE767" s="13" t="e">
        <f>IF(AND(VLOOKUP($T767,#REF!,2,0)=0,S767=""),"“错误请确认”",IF(VLOOKUP($T767,#REF!,2,0)=0,S767,VLOOKUP($T767,#REF!,2,0)))</f>
        <v>#REF!</v>
      </c>
      <c r="AF767" s="13" t="s">
        <v>3595</v>
      </c>
      <c r="AG767" s="13" t="e">
        <f>IF(VLOOKUP(T767,#REF!,29,0)=0,VLOOKUP(T767,#REF!,23,0)&amp;RIGHT(S767,2),VLOOKUP(T767,#REF!,23,0)&amp;VLOOKUP(T767,#REF!,29,0))</f>
        <v>#REF!</v>
      </c>
      <c r="AH767" s="13" t="s">
        <v>50</v>
      </c>
      <c r="AI767" s="13" t="e">
        <f t="shared" si="143"/>
        <v>#REF!</v>
      </c>
    </row>
    <row r="768" ht="15" customHeight="1" spans="1:35">
      <c r="A768" s="21">
        <f t="shared" si="135"/>
        <v>767</v>
      </c>
      <c r="B768" s="22" t="s">
        <v>3596</v>
      </c>
      <c r="C768" s="22" t="s">
        <v>45</v>
      </c>
      <c r="D768" s="22" t="s">
        <v>36</v>
      </c>
      <c r="E768" s="22" t="s">
        <v>3597</v>
      </c>
      <c r="F768" s="22" t="s">
        <v>3596</v>
      </c>
      <c r="G768" s="22" t="s">
        <v>3596</v>
      </c>
      <c r="H768" s="22" t="s">
        <v>3596</v>
      </c>
      <c r="I768" s="22" t="s">
        <v>3596</v>
      </c>
      <c r="J768" s="22" t="s">
        <v>3596</v>
      </c>
      <c r="K768" s="22" t="s">
        <v>1130</v>
      </c>
      <c r="L768" s="22" t="s">
        <v>3598</v>
      </c>
      <c r="M768" s="22" t="s">
        <v>3599</v>
      </c>
      <c r="N768" s="22" t="e">
        <f>INDEX(#REF!,MATCH($K768,#REF!,0))</f>
        <v>#REF!</v>
      </c>
      <c r="O768" s="21"/>
      <c r="P768" s="25" t="str">
        <f t="shared" si="136"/>
        <v>初中语文第8考场</v>
      </c>
      <c r="Q768" s="21"/>
      <c r="R768" s="21">
        <v>232</v>
      </c>
      <c r="S768" s="21" t="s">
        <v>3564</v>
      </c>
      <c r="T768" s="32" t="str">
        <f t="shared" si="137"/>
        <v>初中语文</v>
      </c>
      <c r="U768" s="32" t="str">
        <f>IFERROR(VLOOKUP(复审!T768,#REF!,2,FALSE),"无此科目")</f>
        <v>无此科目</v>
      </c>
      <c r="V768" s="21" t="str">
        <f t="shared" si="138"/>
        <v>无此科目232</v>
      </c>
      <c r="W768" s="21">
        <f t="shared" si="132"/>
        <v>232</v>
      </c>
      <c r="X768" s="21">
        <f t="shared" si="133"/>
        <v>1</v>
      </c>
      <c r="Y768" s="21">
        <f t="shared" si="139"/>
        <v>1</v>
      </c>
      <c r="Z76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68" s="13" t="str">
        <f t="shared" si="134"/>
        <v/>
      </c>
      <c r="AB768" s="13" t="str">
        <f t="shared" si="140"/>
        <v>Y</v>
      </c>
      <c r="AC768" s="13" t="str">
        <f t="shared" si="141"/>
        <v/>
      </c>
      <c r="AD768" s="13">
        <f t="shared" si="142"/>
        <v>1</v>
      </c>
      <c r="AE768" s="13" t="e">
        <f>IF(AND(VLOOKUP($T768,#REF!,2,0)=0,S768=""),"“错误请确认”",IF(VLOOKUP($T768,#REF!,2,0)=0,S768,VLOOKUP($T768,#REF!,2,0)))</f>
        <v>#REF!</v>
      </c>
      <c r="AF768" s="13" t="s">
        <v>3600</v>
      </c>
      <c r="AG768" s="13" t="e">
        <f>IF(VLOOKUP(T768,#REF!,29,0)=0,VLOOKUP(T768,#REF!,23,0)&amp;RIGHT(S768,2),VLOOKUP(T768,#REF!,23,0)&amp;VLOOKUP(T768,#REF!,29,0))</f>
        <v>#REF!</v>
      </c>
      <c r="AH768" s="13" t="s">
        <v>226</v>
      </c>
      <c r="AI768" s="13" t="e">
        <f t="shared" si="143"/>
        <v>#REF!</v>
      </c>
    </row>
    <row r="769" ht="15" customHeight="1" spans="1:35">
      <c r="A769" s="21">
        <f t="shared" si="135"/>
        <v>768</v>
      </c>
      <c r="B769" s="22" t="s">
        <v>3601</v>
      </c>
      <c r="C769" s="22" t="s">
        <v>45</v>
      </c>
      <c r="D769" s="22" t="s">
        <v>36</v>
      </c>
      <c r="E769" s="22" t="s">
        <v>3602</v>
      </c>
      <c r="F769" s="22" t="s">
        <v>3601</v>
      </c>
      <c r="G769" s="22" t="s">
        <v>3601</v>
      </c>
      <c r="H769" s="22" t="s">
        <v>3601</v>
      </c>
      <c r="I769" s="22" t="s">
        <v>3601</v>
      </c>
      <c r="J769" s="22" t="s">
        <v>3601</v>
      </c>
      <c r="K769" s="22" t="s">
        <v>1130</v>
      </c>
      <c r="L769" s="22" t="s">
        <v>3603</v>
      </c>
      <c r="M769" s="22" t="s">
        <v>3603</v>
      </c>
      <c r="N769" s="22" t="e">
        <f>INDEX(#REF!,MATCH($K769,#REF!,0))</f>
        <v>#REF!</v>
      </c>
      <c r="O769" s="21"/>
      <c r="P769" s="25" t="str">
        <f t="shared" si="136"/>
        <v>初中语文第8考场</v>
      </c>
      <c r="Q769" s="21"/>
      <c r="R769" s="21">
        <v>218</v>
      </c>
      <c r="S769" s="21" t="s">
        <v>3564</v>
      </c>
      <c r="T769" s="32" t="str">
        <f t="shared" si="137"/>
        <v>初中语文</v>
      </c>
      <c r="U769" s="32" t="str">
        <f>IFERROR(VLOOKUP(复审!T769,#REF!,2,FALSE),"无此科目")</f>
        <v>无此科目</v>
      </c>
      <c r="V769" s="21" t="str">
        <f t="shared" si="138"/>
        <v>无此科目218</v>
      </c>
      <c r="W769" s="21">
        <f t="shared" si="132"/>
        <v>218</v>
      </c>
      <c r="X769" s="21">
        <f t="shared" si="133"/>
        <v>1</v>
      </c>
      <c r="Y769" s="21">
        <f t="shared" si="139"/>
        <v>1</v>
      </c>
      <c r="Z76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69" s="13" t="str">
        <f t="shared" si="134"/>
        <v/>
      </c>
      <c r="AB769" s="13" t="str">
        <f t="shared" si="140"/>
        <v>Y</v>
      </c>
      <c r="AC769" s="13" t="str">
        <f t="shared" si="141"/>
        <v/>
      </c>
      <c r="AD769" s="13">
        <f t="shared" si="142"/>
        <v>1</v>
      </c>
      <c r="AE769" s="13" t="e">
        <f>IF(AND(VLOOKUP($T769,#REF!,2,0)=0,S769=""),"“错误请确认”",IF(VLOOKUP($T769,#REF!,2,0)=0,S769,VLOOKUP($T769,#REF!,2,0)))</f>
        <v>#REF!</v>
      </c>
      <c r="AF769" s="13" t="s">
        <v>3604</v>
      </c>
      <c r="AG769" s="13" t="e">
        <f>IF(VLOOKUP(T769,#REF!,29,0)=0,VLOOKUP(T769,#REF!,23,0)&amp;RIGHT(S769,2),VLOOKUP(T769,#REF!,23,0)&amp;VLOOKUP(T769,#REF!,29,0))</f>
        <v>#REF!</v>
      </c>
      <c r="AH769" s="13" t="s">
        <v>3605</v>
      </c>
      <c r="AI769" s="13" t="e">
        <f t="shared" si="143"/>
        <v>#REF!</v>
      </c>
    </row>
    <row r="770" ht="15" customHeight="1" spans="1:35">
      <c r="A770" s="21">
        <f t="shared" si="135"/>
        <v>769</v>
      </c>
      <c r="B770" s="22" t="s">
        <v>3606</v>
      </c>
      <c r="C770" s="22" t="s">
        <v>45</v>
      </c>
      <c r="D770" s="22" t="s">
        <v>36</v>
      </c>
      <c r="E770" s="22" t="s">
        <v>3607</v>
      </c>
      <c r="F770" s="22" t="s">
        <v>3606</v>
      </c>
      <c r="G770" s="22" t="s">
        <v>3606</v>
      </c>
      <c r="H770" s="22" t="s">
        <v>3606</v>
      </c>
      <c r="I770" s="22" t="s">
        <v>3606</v>
      </c>
      <c r="J770" s="22" t="s">
        <v>3606</v>
      </c>
      <c r="K770" s="22" t="s">
        <v>1130</v>
      </c>
      <c r="L770" s="22" t="s">
        <v>3608</v>
      </c>
      <c r="M770" s="22" t="s">
        <v>3608</v>
      </c>
      <c r="N770" s="22" t="e">
        <f>INDEX(#REF!,MATCH($K770,#REF!,0))</f>
        <v>#REF!</v>
      </c>
      <c r="O770" s="21"/>
      <c r="P770" s="25" t="str">
        <f t="shared" si="136"/>
        <v>初中语文第7考场</v>
      </c>
      <c r="Q770" s="21"/>
      <c r="R770" s="21">
        <v>195</v>
      </c>
      <c r="S770" s="21" t="s">
        <v>3564</v>
      </c>
      <c r="T770" s="32" t="str">
        <f t="shared" si="137"/>
        <v>初中语文</v>
      </c>
      <c r="U770" s="32" t="str">
        <f>IFERROR(VLOOKUP(复审!T770,#REF!,2,FALSE),"无此科目")</f>
        <v>无此科目</v>
      </c>
      <c r="V770" s="21" t="str">
        <f t="shared" si="138"/>
        <v>无此科目195</v>
      </c>
      <c r="W770" s="21">
        <f t="shared" ref="W770:W833" si="144">COUNTIFS($U$2:$U$1000,U770,$R$2:$R$1000,"&lt;="&amp;R770)</f>
        <v>195</v>
      </c>
      <c r="X770" s="21">
        <f t="shared" ref="X770:X833" si="145">IF(E770="","",COUNTIF($E$2:$E$1000,E770&amp;"*"))</f>
        <v>1</v>
      </c>
      <c r="Y770" s="21">
        <f t="shared" si="139"/>
        <v>1</v>
      </c>
      <c r="Z77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70" s="13" t="str">
        <f t="shared" ref="AA770:AA833" si="146">IF(OR(H770="硕士",H770="硕士在读",H770="硕士研究生",H770="研究生")=TRUE,"免考","")</f>
        <v/>
      </c>
      <c r="AB770" s="13" t="str">
        <f t="shared" si="140"/>
        <v>Y</v>
      </c>
      <c r="AC770" s="13" t="str">
        <f t="shared" si="141"/>
        <v/>
      </c>
      <c r="AD770" s="13">
        <f t="shared" si="142"/>
        <v>1</v>
      </c>
      <c r="AE770" s="13" t="e">
        <f>IF(AND(VLOOKUP($T770,#REF!,2,0)=0,S770=""),"“错误请确认”",IF(VLOOKUP($T770,#REF!,2,0)=0,S770,VLOOKUP($T770,#REF!,2,0)))</f>
        <v>#REF!</v>
      </c>
      <c r="AF770" s="13" t="s">
        <v>3609</v>
      </c>
      <c r="AG770" s="13" t="e">
        <f>IF(VLOOKUP(T770,#REF!,29,0)=0,VLOOKUP(T770,#REF!,23,0)&amp;RIGHT(S770,2),VLOOKUP(T770,#REF!,23,0)&amp;VLOOKUP(T770,#REF!,29,0))</f>
        <v>#REF!</v>
      </c>
      <c r="AH770" s="13" t="s">
        <v>3610</v>
      </c>
      <c r="AI770" s="13" t="e">
        <f t="shared" si="143"/>
        <v>#REF!</v>
      </c>
    </row>
    <row r="771" ht="15" customHeight="1" spans="1:35">
      <c r="A771" s="21">
        <f t="shared" ref="A771:A834" si="147">ROW()-1</f>
        <v>770</v>
      </c>
      <c r="B771" s="22" t="s">
        <v>3611</v>
      </c>
      <c r="C771" s="22" t="s">
        <v>45</v>
      </c>
      <c r="D771" s="22" t="s">
        <v>36</v>
      </c>
      <c r="E771" s="22" t="s">
        <v>3612</v>
      </c>
      <c r="F771" s="22" t="s">
        <v>3611</v>
      </c>
      <c r="G771" s="22" t="s">
        <v>3611</v>
      </c>
      <c r="H771" s="22" t="s">
        <v>3611</v>
      </c>
      <c r="I771" s="22" t="s">
        <v>3611</v>
      </c>
      <c r="J771" s="22" t="s">
        <v>3611</v>
      </c>
      <c r="K771" s="22" t="s">
        <v>1130</v>
      </c>
      <c r="L771" s="22" t="s">
        <v>3613</v>
      </c>
      <c r="M771" s="22" t="s">
        <v>3613</v>
      </c>
      <c r="N771" s="22" t="e">
        <f>INDEX(#REF!,MATCH($K771,#REF!,0))</f>
        <v>#REF!</v>
      </c>
      <c r="O771" s="21"/>
      <c r="P771" s="25" t="str">
        <f t="shared" ref="P771:P834" si="148">IF(W771=0,"",T771&amp;"第"&amp;ROUNDUP(W771/30,0)&amp;"考场")</f>
        <v>初中语文第10考场</v>
      </c>
      <c r="Q771" s="21"/>
      <c r="R771" s="21">
        <v>297</v>
      </c>
      <c r="S771" s="21" t="s">
        <v>1569</v>
      </c>
      <c r="T771" s="32" t="str">
        <f t="shared" ref="T771:T834" si="149">LEFT(K771,20)</f>
        <v>初中语文</v>
      </c>
      <c r="U771" s="32" t="str">
        <f>IFERROR(VLOOKUP(复审!T771,#REF!,2,FALSE),"无此科目")</f>
        <v>无此科目</v>
      </c>
      <c r="V771" s="21" t="str">
        <f t="shared" ref="V771:V834" si="150">IF(R771="","",IF(W771&lt;=9,U771&amp;"00"&amp;W771,IF(W771&lt;=100,U771&amp;"0"&amp;W771,U771&amp;W771)))</f>
        <v>无此科目297</v>
      </c>
      <c r="W771" s="21">
        <f t="shared" si="144"/>
        <v>297</v>
      </c>
      <c r="X771" s="21">
        <f t="shared" si="145"/>
        <v>1</v>
      </c>
      <c r="Y771" s="21">
        <f t="shared" ref="Y771:Y834" si="151">IF(OR(RIGHT(V771,1)=0,R771=""),"",COUNTIF($V$2:$V$961,V771))</f>
        <v>1</v>
      </c>
      <c r="Z77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71" s="13" t="str">
        <f t="shared" si="146"/>
        <v/>
      </c>
      <c r="AB771" s="13" t="str">
        <f t="shared" ref="AB771:AB834" si="152">IF(B771="","",IF(R771&gt;=1,"Y","N"))</f>
        <v>Y</v>
      </c>
      <c r="AC771" s="13" t="str">
        <f t="shared" ref="AC771:AC834" si="153">IF(OR(R771&gt;=1,B771=""),"",COUNTIFS($A$2:$A$961,"&lt;="&amp;A771,$A$2:$A$961,"&gt;="&amp;1,$AB$2:$AB$961,"N"))</f>
        <v/>
      </c>
      <c r="AD771" s="13">
        <f t="shared" ref="AD771:AD834" si="154">IF(OR(RIGHT(V771,1)=0,R771=""),"",COUNTIF($R$2:$R$961,R771))</f>
        <v>1</v>
      </c>
      <c r="AE771" s="13" t="e">
        <f>IF(AND(VLOOKUP($T771,#REF!,2,0)=0,S771=""),"“错误请确认”",IF(VLOOKUP($T771,#REF!,2,0)=0,S771,VLOOKUP($T771,#REF!,2,0)))</f>
        <v>#REF!</v>
      </c>
      <c r="AF771" s="13" t="s">
        <v>3614</v>
      </c>
      <c r="AG771" s="13" t="e">
        <f>IF(VLOOKUP(T771,#REF!,29,0)=0,VLOOKUP(T771,#REF!,23,0)&amp;RIGHT(S771,2),VLOOKUP(T771,#REF!,23,0)&amp;VLOOKUP(T771,#REF!,29,0))</f>
        <v>#REF!</v>
      </c>
      <c r="AH771" s="13" t="s">
        <v>1130</v>
      </c>
      <c r="AI771" s="13" t="e">
        <f t="shared" ref="AI771:AI834" si="155">LEFT(AE771,5)</f>
        <v>#REF!</v>
      </c>
    </row>
    <row r="772" ht="15" customHeight="1" spans="1:35">
      <c r="A772" s="21">
        <f t="shared" si="147"/>
        <v>771</v>
      </c>
      <c r="B772" s="22" t="s">
        <v>3615</v>
      </c>
      <c r="C772" s="22" t="s">
        <v>45</v>
      </c>
      <c r="D772" s="22" t="s">
        <v>36</v>
      </c>
      <c r="E772" s="22" t="s">
        <v>3616</v>
      </c>
      <c r="F772" s="22" t="s">
        <v>3615</v>
      </c>
      <c r="G772" s="22" t="s">
        <v>3615</v>
      </c>
      <c r="H772" s="22" t="s">
        <v>3615</v>
      </c>
      <c r="I772" s="22" t="s">
        <v>3615</v>
      </c>
      <c r="J772" s="22" t="s">
        <v>3615</v>
      </c>
      <c r="K772" s="22" t="s">
        <v>1130</v>
      </c>
      <c r="L772" s="22" t="s">
        <v>3617</v>
      </c>
      <c r="M772" s="22" t="s">
        <v>3618</v>
      </c>
      <c r="N772" s="22" t="e">
        <f>INDEX(#REF!,MATCH($K772,#REF!,0))</f>
        <v>#REF!</v>
      </c>
      <c r="O772" s="21"/>
      <c r="P772" s="25" t="str">
        <f t="shared" si="148"/>
        <v/>
      </c>
      <c r="Q772" s="21"/>
      <c r="R772" s="21"/>
      <c r="S772" s="21"/>
      <c r="T772" s="32" t="str">
        <f t="shared" si="149"/>
        <v>初中语文</v>
      </c>
      <c r="U772" s="32" t="str">
        <f>IFERROR(VLOOKUP(复审!T772,#REF!,2,FALSE),"无此科目")</f>
        <v>无此科目</v>
      </c>
      <c r="V772" s="21" t="str">
        <f t="shared" si="150"/>
        <v/>
      </c>
      <c r="W772" s="21">
        <f t="shared" si="144"/>
        <v>0</v>
      </c>
      <c r="X772" s="21">
        <f t="shared" si="145"/>
        <v>1</v>
      </c>
      <c r="Y772" s="21" t="str">
        <f t="shared" si="151"/>
        <v/>
      </c>
      <c r="Z77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72" s="13" t="str">
        <f t="shared" si="146"/>
        <v/>
      </c>
      <c r="AB772" s="13" t="str">
        <f t="shared" si="152"/>
        <v>N</v>
      </c>
      <c r="AC772" s="13">
        <f t="shared" si="153"/>
        <v>440</v>
      </c>
      <c r="AD772" s="13" t="str">
        <f t="shared" si="154"/>
        <v/>
      </c>
      <c r="AE772" s="13" t="e">
        <f>IF(AND(VLOOKUP($T772,#REF!,2,0)=0,S772=""),"“错误请确认”",IF(VLOOKUP($T772,#REF!,2,0)=0,S772,VLOOKUP($T772,#REF!,2,0)))</f>
        <v>#REF!</v>
      </c>
      <c r="AF772" s="13" t="s">
        <v>3619</v>
      </c>
      <c r="AG772" s="13" t="e">
        <f>IF(VLOOKUP(T772,#REF!,29,0)=0,VLOOKUP(T772,#REF!,23,0)&amp;RIGHT(S772,2),VLOOKUP(T772,#REF!,23,0)&amp;VLOOKUP(T772,#REF!,29,0))</f>
        <v>#REF!</v>
      </c>
      <c r="AH772" s="13" t="s">
        <v>50</v>
      </c>
      <c r="AI772" s="13" t="e">
        <f t="shared" si="155"/>
        <v>#REF!</v>
      </c>
    </row>
    <row r="773" ht="15" customHeight="1" spans="1:35">
      <c r="A773" s="21">
        <f t="shared" si="147"/>
        <v>772</v>
      </c>
      <c r="B773" s="22" t="s">
        <v>1141</v>
      </c>
      <c r="C773" s="22" t="s">
        <v>45</v>
      </c>
      <c r="D773" s="22" t="s">
        <v>36</v>
      </c>
      <c r="E773" s="22" t="s">
        <v>3620</v>
      </c>
      <c r="F773" s="22" t="s">
        <v>1141</v>
      </c>
      <c r="G773" s="22" t="s">
        <v>1141</v>
      </c>
      <c r="H773" s="22" t="s">
        <v>1141</v>
      </c>
      <c r="I773" s="22" t="s">
        <v>1141</v>
      </c>
      <c r="J773" s="22" t="s">
        <v>1141</v>
      </c>
      <c r="K773" s="22" t="s">
        <v>1130</v>
      </c>
      <c r="L773" s="22" t="s">
        <v>3621</v>
      </c>
      <c r="M773" s="22" t="s">
        <v>3621</v>
      </c>
      <c r="N773" s="22" t="e">
        <f>INDEX(#REF!,MATCH($K773,#REF!,0))</f>
        <v>#REF!</v>
      </c>
      <c r="O773" s="21"/>
      <c r="P773" s="25" t="str">
        <f t="shared" si="148"/>
        <v/>
      </c>
      <c r="Q773" s="21"/>
      <c r="R773" s="21"/>
      <c r="S773" s="21"/>
      <c r="T773" s="32" t="str">
        <f t="shared" si="149"/>
        <v>初中语文</v>
      </c>
      <c r="U773" s="32" t="str">
        <f>IFERROR(VLOOKUP(复审!T773,#REF!,2,FALSE),"无此科目")</f>
        <v>无此科目</v>
      </c>
      <c r="V773" s="21" t="str">
        <f t="shared" si="150"/>
        <v/>
      </c>
      <c r="W773" s="21">
        <f t="shared" si="144"/>
        <v>0</v>
      </c>
      <c r="X773" s="21">
        <f t="shared" si="145"/>
        <v>1</v>
      </c>
      <c r="Y773" s="21" t="str">
        <f t="shared" si="151"/>
        <v/>
      </c>
      <c r="Z77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73" s="13" t="str">
        <f t="shared" si="146"/>
        <v/>
      </c>
      <c r="AB773" s="13" t="str">
        <f t="shared" si="152"/>
        <v>N</v>
      </c>
      <c r="AC773" s="13">
        <f t="shared" si="153"/>
        <v>441</v>
      </c>
      <c r="AD773" s="13" t="str">
        <f t="shared" si="154"/>
        <v/>
      </c>
      <c r="AE773" s="13" t="e">
        <f>IF(AND(VLOOKUP($T773,#REF!,2,0)=0,S773=""),"“错误请确认”",IF(VLOOKUP($T773,#REF!,2,0)=0,S773,VLOOKUP($T773,#REF!,2,0)))</f>
        <v>#REF!</v>
      </c>
      <c r="AF773" s="13" t="s">
        <v>3622</v>
      </c>
      <c r="AG773" s="13" t="e">
        <f>IF(VLOOKUP(T773,#REF!,29,0)=0,VLOOKUP(T773,#REF!,23,0)&amp;RIGHT(S773,2),VLOOKUP(T773,#REF!,23,0)&amp;VLOOKUP(T773,#REF!,29,0))</f>
        <v>#REF!</v>
      </c>
      <c r="AH773" s="13" t="s">
        <v>50</v>
      </c>
      <c r="AI773" s="13" t="e">
        <f t="shared" si="155"/>
        <v>#REF!</v>
      </c>
    </row>
    <row r="774" ht="15" customHeight="1" spans="1:35">
      <c r="A774" s="21">
        <f t="shared" si="147"/>
        <v>773</v>
      </c>
      <c r="B774" s="22" t="s">
        <v>3623</v>
      </c>
      <c r="C774" s="22" t="s">
        <v>35</v>
      </c>
      <c r="D774" s="22" t="s">
        <v>36</v>
      </c>
      <c r="E774" s="22" t="s">
        <v>3624</v>
      </c>
      <c r="F774" s="22" t="s">
        <v>3623</v>
      </c>
      <c r="G774" s="22" t="s">
        <v>3623</v>
      </c>
      <c r="H774" s="22" t="s">
        <v>3623</v>
      </c>
      <c r="I774" s="22" t="s">
        <v>3623</v>
      </c>
      <c r="J774" s="22" t="s">
        <v>3623</v>
      </c>
      <c r="K774" s="22" t="s">
        <v>1130</v>
      </c>
      <c r="L774" s="22" t="s">
        <v>3625</v>
      </c>
      <c r="M774" s="22" t="s">
        <v>3626</v>
      </c>
      <c r="N774" s="22" t="e">
        <f>INDEX(#REF!,MATCH($K774,#REF!,0))</f>
        <v>#REF!</v>
      </c>
      <c r="O774" s="21"/>
      <c r="P774" s="25" t="str">
        <f t="shared" si="148"/>
        <v>初中语文第12考场</v>
      </c>
      <c r="Q774" s="21"/>
      <c r="R774" s="21">
        <v>343</v>
      </c>
      <c r="S774" s="21" t="s">
        <v>1569</v>
      </c>
      <c r="T774" s="32" t="str">
        <f t="shared" si="149"/>
        <v>初中语文</v>
      </c>
      <c r="U774" s="32" t="str">
        <f>IFERROR(VLOOKUP(复审!T774,#REF!,2,FALSE),"无此科目")</f>
        <v>无此科目</v>
      </c>
      <c r="V774" s="21" t="str">
        <f t="shared" si="150"/>
        <v>无此科目343</v>
      </c>
      <c r="W774" s="21">
        <f t="shared" si="144"/>
        <v>343</v>
      </c>
      <c r="X774" s="21">
        <f t="shared" si="145"/>
        <v>1</v>
      </c>
      <c r="Y774" s="21">
        <f t="shared" si="151"/>
        <v>1</v>
      </c>
      <c r="Z77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74" s="13" t="str">
        <f t="shared" si="146"/>
        <v/>
      </c>
      <c r="AB774" s="13" t="str">
        <f t="shared" si="152"/>
        <v>Y</v>
      </c>
      <c r="AC774" s="13" t="str">
        <f t="shared" si="153"/>
        <v/>
      </c>
      <c r="AD774" s="13">
        <f t="shared" si="154"/>
        <v>1</v>
      </c>
      <c r="AE774" s="13" t="e">
        <f>IF(AND(VLOOKUP($T774,#REF!,2,0)=0,S774=""),"“错误请确认”",IF(VLOOKUP($T774,#REF!,2,0)=0,S774,VLOOKUP($T774,#REF!,2,0)))</f>
        <v>#REF!</v>
      </c>
      <c r="AF774" s="13" t="s">
        <v>3627</v>
      </c>
      <c r="AG774" s="13" t="e">
        <f>IF(VLOOKUP(T774,#REF!,29,0)=0,VLOOKUP(T774,#REF!,23,0)&amp;RIGHT(S774,2),VLOOKUP(T774,#REF!,23,0)&amp;VLOOKUP(T774,#REF!,29,0))</f>
        <v>#REF!</v>
      </c>
      <c r="AH774" s="13" t="s">
        <v>1130</v>
      </c>
      <c r="AI774" s="13" t="e">
        <f t="shared" si="155"/>
        <v>#REF!</v>
      </c>
    </row>
    <row r="775" ht="15" customHeight="1" spans="1:35">
      <c r="A775" s="21">
        <f t="shared" si="147"/>
        <v>774</v>
      </c>
      <c r="B775" s="22" t="s">
        <v>3628</v>
      </c>
      <c r="C775" s="22" t="s">
        <v>45</v>
      </c>
      <c r="D775" s="22" t="s">
        <v>36</v>
      </c>
      <c r="E775" s="22" t="s">
        <v>3629</v>
      </c>
      <c r="F775" s="22" t="s">
        <v>3628</v>
      </c>
      <c r="G775" s="22" t="s">
        <v>3628</v>
      </c>
      <c r="H775" s="22" t="s">
        <v>3628</v>
      </c>
      <c r="I775" s="22" t="s">
        <v>3628</v>
      </c>
      <c r="J775" s="22" t="s">
        <v>3628</v>
      </c>
      <c r="K775" s="22" t="s">
        <v>1130</v>
      </c>
      <c r="L775" s="22" t="s">
        <v>3630</v>
      </c>
      <c r="M775" s="22" t="s">
        <v>91</v>
      </c>
      <c r="N775" s="22" t="e">
        <f>INDEX(#REF!,MATCH($K775,#REF!,0))</f>
        <v>#REF!</v>
      </c>
      <c r="O775" s="21"/>
      <c r="P775" s="25" t="str">
        <f t="shared" si="148"/>
        <v>初中语文第10考场</v>
      </c>
      <c r="Q775" s="21"/>
      <c r="R775" s="21">
        <v>271</v>
      </c>
      <c r="S775" s="21" t="s">
        <v>1569</v>
      </c>
      <c r="T775" s="32" t="str">
        <f t="shared" si="149"/>
        <v>初中语文</v>
      </c>
      <c r="U775" s="32" t="str">
        <f>IFERROR(VLOOKUP(复审!T775,#REF!,2,FALSE),"无此科目")</f>
        <v>无此科目</v>
      </c>
      <c r="V775" s="21" t="str">
        <f t="shared" si="150"/>
        <v>无此科目271</v>
      </c>
      <c r="W775" s="21">
        <f t="shared" si="144"/>
        <v>271</v>
      </c>
      <c r="X775" s="21">
        <f t="shared" si="145"/>
        <v>1</v>
      </c>
      <c r="Y775" s="21">
        <f t="shared" si="151"/>
        <v>1</v>
      </c>
      <c r="Z77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75" s="13" t="str">
        <f t="shared" si="146"/>
        <v/>
      </c>
      <c r="AB775" s="13" t="str">
        <f t="shared" si="152"/>
        <v>Y</v>
      </c>
      <c r="AC775" s="13" t="str">
        <f t="shared" si="153"/>
        <v/>
      </c>
      <c r="AD775" s="13">
        <f t="shared" si="154"/>
        <v>1</v>
      </c>
      <c r="AE775" s="13" t="e">
        <f>IF(AND(VLOOKUP($T775,#REF!,2,0)=0,S775=""),"“错误请确认”",IF(VLOOKUP($T775,#REF!,2,0)=0,S775,VLOOKUP($T775,#REF!,2,0)))</f>
        <v>#REF!</v>
      </c>
      <c r="AF775" s="13" t="s">
        <v>3631</v>
      </c>
      <c r="AG775" s="13" t="e">
        <f>IF(VLOOKUP(T775,#REF!,29,0)=0,VLOOKUP(T775,#REF!,23,0)&amp;RIGHT(S775,2),VLOOKUP(T775,#REF!,23,0)&amp;VLOOKUP(T775,#REF!,29,0))</f>
        <v>#REF!</v>
      </c>
      <c r="AH775" s="13" t="s">
        <v>3566</v>
      </c>
      <c r="AI775" s="13" t="e">
        <f t="shared" si="155"/>
        <v>#REF!</v>
      </c>
    </row>
    <row r="776" ht="15" customHeight="1" spans="1:35">
      <c r="A776" s="21">
        <f t="shared" si="147"/>
        <v>775</v>
      </c>
      <c r="B776" s="22" t="s">
        <v>3632</v>
      </c>
      <c r="C776" s="22" t="s">
        <v>35</v>
      </c>
      <c r="D776" s="22" t="s">
        <v>36</v>
      </c>
      <c r="E776" s="22" t="s">
        <v>3633</v>
      </c>
      <c r="F776" s="22" t="s">
        <v>3632</v>
      </c>
      <c r="G776" s="22" t="s">
        <v>3632</v>
      </c>
      <c r="H776" s="22" t="s">
        <v>3632</v>
      </c>
      <c r="I776" s="22" t="s">
        <v>3632</v>
      </c>
      <c r="J776" s="22" t="s">
        <v>3632</v>
      </c>
      <c r="K776" s="22" t="s">
        <v>1130</v>
      </c>
      <c r="L776" s="22" t="s">
        <v>3634</v>
      </c>
      <c r="M776" s="22" t="s">
        <v>3635</v>
      </c>
      <c r="N776" s="22" t="e">
        <f>INDEX(#REF!,MATCH($K776,#REF!,0))</f>
        <v>#REF!</v>
      </c>
      <c r="O776" s="21"/>
      <c r="P776" s="25" t="str">
        <f t="shared" si="148"/>
        <v>初中语文第1考场</v>
      </c>
      <c r="Q776" s="21"/>
      <c r="R776" s="21">
        <v>20</v>
      </c>
      <c r="S776" s="21" t="s">
        <v>3564</v>
      </c>
      <c r="T776" s="32" t="str">
        <f t="shared" si="149"/>
        <v>初中语文</v>
      </c>
      <c r="U776" s="32" t="str">
        <f>IFERROR(VLOOKUP(复审!T776,#REF!,2,FALSE),"无此科目")</f>
        <v>无此科目</v>
      </c>
      <c r="V776" s="21" t="str">
        <f t="shared" si="150"/>
        <v>无此科目020</v>
      </c>
      <c r="W776" s="21">
        <f t="shared" si="144"/>
        <v>20</v>
      </c>
      <c r="X776" s="21">
        <f t="shared" si="145"/>
        <v>1</v>
      </c>
      <c r="Y776" s="21">
        <f t="shared" si="151"/>
        <v>1</v>
      </c>
      <c r="Z77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76" s="13" t="str">
        <f t="shared" si="146"/>
        <v/>
      </c>
      <c r="AB776" s="13" t="str">
        <f t="shared" si="152"/>
        <v>Y</v>
      </c>
      <c r="AC776" s="13" t="str">
        <f t="shared" si="153"/>
        <v/>
      </c>
      <c r="AD776" s="13">
        <f t="shared" si="154"/>
        <v>1</v>
      </c>
      <c r="AE776" s="13" t="e">
        <f>IF(AND(VLOOKUP($T776,#REF!,2,0)=0,S776=""),"“错误请确认”",IF(VLOOKUP($T776,#REF!,2,0)=0,S776,VLOOKUP($T776,#REF!,2,0)))</f>
        <v>#REF!</v>
      </c>
      <c r="AF776" s="13" t="s">
        <v>3636</v>
      </c>
      <c r="AG776" s="13" t="e">
        <f>IF(VLOOKUP(T776,#REF!,29,0)=0,VLOOKUP(T776,#REF!,23,0)&amp;RIGHT(S776,2),VLOOKUP(T776,#REF!,23,0)&amp;VLOOKUP(T776,#REF!,29,0))</f>
        <v>#REF!</v>
      </c>
      <c r="AH776" s="13" t="s">
        <v>61</v>
      </c>
      <c r="AI776" s="13" t="e">
        <f t="shared" si="155"/>
        <v>#REF!</v>
      </c>
    </row>
    <row r="777" ht="15" customHeight="1" spans="1:35">
      <c r="A777" s="21">
        <f t="shared" si="147"/>
        <v>776</v>
      </c>
      <c r="B777" s="22" t="s">
        <v>3637</v>
      </c>
      <c r="C777" s="22" t="s">
        <v>45</v>
      </c>
      <c r="D777" s="22" t="s">
        <v>36</v>
      </c>
      <c r="E777" s="22" t="s">
        <v>3638</v>
      </c>
      <c r="F777" s="22" t="s">
        <v>3637</v>
      </c>
      <c r="G777" s="22" t="s">
        <v>3637</v>
      </c>
      <c r="H777" s="22" t="s">
        <v>3637</v>
      </c>
      <c r="I777" s="22" t="s">
        <v>3637</v>
      </c>
      <c r="J777" s="22" t="s">
        <v>3637</v>
      </c>
      <c r="K777" s="22" t="s">
        <v>1130</v>
      </c>
      <c r="L777" s="22" t="s">
        <v>3639</v>
      </c>
      <c r="M777" s="22" t="s">
        <v>3639</v>
      </c>
      <c r="N777" s="22" t="e">
        <f>INDEX(#REF!,MATCH($K777,#REF!,0))</f>
        <v>#REF!</v>
      </c>
      <c r="O777" s="21"/>
      <c r="P777" s="25" t="str">
        <f t="shared" si="148"/>
        <v>初中语文第9考场</v>
      </c>
      <c r="Q777" s="21"/>
      <c r="R777" s="21">
        <v>255</v>
      </c>
      <c r="S777" s="21" t="s">
        <v>3564</v>
      </c>
      <c r="T777" s="32" t="str">
        <f t="shared" si="149"/>
        <v>初中语文</v>
      </c>
      <c r="U777" s="32" t="str">
        <f>IFERROR(VLOOKUP(复审!T777,#REF!,2,FALSE),"无此科目")</f>
        <v>无此科目</v>
      </c>
      <c r="V777" s="21" t="str">
        <f t="shared" si="150"/>
        <v>无此科目255</v>
      </c>
      <c r="W777" s="21">
        <f t="shared" si="144"/>
        <v>255</v>
      </c>
      <c r="X777" s="21">
        <f t="shared" si="145"/>
        <v>1</v>
      </c>
      <c r="Y777" s="21">
        <f t="shared" si="151"/>
        <v>1</v>
      </c>
      <c r="Z77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77" s="13" t="str">
        <f t="shared" si="146"/>
        <v/>
      </c>
      <c r="AB777" s="13" t="str">
        <f t="shared" si="152"/>
        <v>Y</v>
      </c>
      <c r="AC777" s="13" t="str">
        <f t="shared" si="153"/>
        <v/>
      </c>
      <c r="AD777" s="13">
        <f t="shared" si="154"/>
        <v>1</v>
      </c>
      <c r="AE777" s="13" t="e">
        <f>IF(AND(VLOOKUP($T777,#REF!,2,0)=0,S777=""),"“错误请确认”",IF(VLOOKUP($T777,#REF!,2,0)=0,S777,VLOOKUP($T777,#REF!,2,0)))</f>
        <v>#REF!</v>
      </c>
      <c r="AF777" s="13" t="s">
        <v>3640</v>
      </c>
      <c r="AG777" s="13" t="e">
        <f>IF(VLOOKUP(T777,#REF!,29,0)=0,VLOOKUP(T777,#REF!,23,0)&amp;RIGHT(S777,2),VLOOKUP(T777,#REF!,23,0)&amp;VLOOKUP(T777,#REF!,29,0))</f>
        <v>#REF!</v>
      </c>
      <c r="AH777" s="13" t="s">
        <v>61</v>
      </c>
      <c r="AI777" s="13" t="e">
        <f t="shared" si="155"/>
        <v>#REF!</v>
      </c>
    </row>
    <row r="778" ht="15" customHeight="1" spans="1:35">
      <c r="A778" s="21">
        <f t="shared" si="147"/>
        <v>777</v>
      </c>
      <c r="B778" s="22" t="s">
        <v>3641</v>
      </c>
      <c r="C778" s="22" t="s">
        <v>35</v>
      </c>
      <c r="D778" s="22" t="s">
        <v>36</v>
      </c>
      <c r="E778" s="22" t="s">
        <v>3642</v>
      </c>
      <c r="F778" s="22" t="s">
        <v>3641</v>
      </c>
      <c r="G778" s="22" t="s">
        <v>3641</v>
      </c>
      <c r="H778" s="22" t="s">
        <v>3641</v>
      </c>
      <c r="I778" s="22" t="s">
        <v>3641</v>
      </c>
      <c r="J778" s="22" t="s">
        <v>3641</v>
      </c>
      <c r="K778" s="22" t="s">
        <v>1130</v>
      </c>
      <c r="L778" s="22" t="s">
        <v>3643</v>
      </c>
      <c r="M778" s="22" t="s">
        <v>3644</v>
      </c>
      <c r="N778" s="22" t="e">
        <f>INDEX(#REF!,MATCH($K778,#REF!,0))</f>
        <v>#REF!</v>
      </c>
      <c r="O778" s="21"/>
      <c r="P778" s="25" t="str">
        <f t="shared" si="148"/>
        <v/>
      </c>
      <c r="Q778" s="21"/>
      <c r="R778" s="21"/>
      <c r="S778" s="21"/>
      <c r="T778" s="32" t="str">
        <f t="shared" si="149"/>
        <v>初中语文</v>
      </c>
      <c r="U778" s="32" t="str">
        <f>IFERROR(VLOOKUP(复审!T778,#REF!,2,FALSE),"无此科目")</f>
        <v>无此科目</v>
      </c>
      <c r="V778" s="21" t="str">
        <f t="shared" si="150"/>
        <v/>
      </c>
      <c r="W778" s="21">
        <f t="shared" si="144"/>
        <v>0</v>
      </c>
      <c r="X778" s="21">
        <f t="shared" si="145"/>
        <v>1</v>
      </c>
      <c r="Y778" s="21" t="str">
        <f t="shared" si="151"/>
        <v/>
      </c>
      <c r="Z77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78" s="13" t="str">
        <f t="shared" si="146"/>
        <v/>
      </c>
      <c r="AB778" s="13" t="str">
        <f t="shared" si="152"/>
        <v>N</v>
      </c>
      <c r="AC778" s="13">
        <f t="shared" si="153"/>
        <v>442</v>
      </c>
      <c r="AD778" s="13" t="str">
        <f t="shared" si="154"/>
        <v/>
      </c>
      <c r="AE778" s="13" t="e">
        <f>IF(AND(VLOOKUP($T778,#REF!,2,0)=0,S778=""),"“错误请确认”",IF(VLOOKUP($T778,#REF!,2,0)=0,S778,VLOOKUP($T778,#REF!,2,0)))</f>
        <v>#REF!</v>
      </c>
      <c r="AF778" s="13" t="s">
        <v>3645</v>
      </c>
      <c r="AG778" s="13" t="e">
        <f>IF(VLOOKUP(T778,#REF!,29,0)=0,VLOOKUP(T778,#REF!,23,0)&amp;RIGHT(S778,2),VLOOKUP(T778,#REF!,23,0)&amp;VLOOKUP(T778,#REF!,29,0))</f>
        <v>#REF!</v>
      </c>
      <c r="AH778" s="13" t="s">
        <v>50</v>
      </c>
      <c r="AI778" s="13" t="e">
        <f t="shared" si="155"/>
        <v>#REF!</v>
      </c>
    </row>
    <row r="779" ht="15" customHeight="1" spans="1:35">
      <c r="A779" s="21">
        <f t="shared" si="147"/>
        <v>778</v>
      </c>
      <c r="B779" s="22" t="s">
        <v>3646</v>
      </c>
      <c r="C779" s="22" t="s">
        <v>45</v>
      </c>
      <c r="D779" s="22" t="s">
        <v>36</v>
      </c>
      <c r="E779" s="22" t="s">
        <v>3647</v>
      </c>
      <c r="F779" s="22" t="s">
        <v>3646</v>
      </c>
      <c r="G779" s="22" t="s">
        <v>3646</v>
      </c>
      <c r="H779" s="22" t="s">
        <v>3646</v>
      </c>
      <c r="I779" s="22" t="s">
        <v>3646</v>
      </c>
      <c r="J779" s="22" t="s">
        <v>3646</v>
      </c>
      <c r="K779" s="22" t="s">
        <v>1130</v>
      </c>
      <c r="L779" s="22" t="s">
        <v>3648</v>
      </c>
      <c r="M779" s="22" t="s">
        <v>3649</v>
      </c>
      <c r="N779" s="22" t="e">
        <f>INDEX(#REF!,MATCH($K779,#REF!,0))</f>
        <v>#REF!</v>
      </c>
      <c r="O779" s="21"/>
      <c r="P779" s="25" t="str">
        <f t="shared" si="148"/>
        <v>初中语文第5考场</v>
      </c>
      <c r="Q779" s="21"/>
      <c r="R779" s="21">
        <v>121</v>
      </c>
      <c r="S779" s="21" t="s">
        <v>3564</v>
      </c>
      <c r="T779" s="32" t="str">
        <f t="shared" si="149"/>
        <v>初中语文</v>
      </c>
      <c r="U779" s="32" t="str">
        <f>IFERROR(VLOOKUP(复审!T779,#REF!,2,FALSE),"无此科目")</f>
        <v>无此科目</v>
      </c>
      <c r="V779" s="21" t="str">
        <f t="shared" si="150"/>
        <v>无此科目121</v>
      </c>
      <c r="W779" s="21">
        <f t="shared" si="144"/>
        <v>121</v>
      </c>
      <c r="X779" s="21">
        <f t="shared" si="145"/>
        <v>1</v>
      </c>
      <c r="Y779" s="21">
        <f t="shared" si="151"/>
        <v>1</v>
      </c>
      <c r="Z77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79" s="13" t="str">
        <f t="shared" si="146"/>
        <v/>
      </c>
      <c r="AB779" s="13" t="str">
        <f t="shared" si="152"/>
        <v>Y</v>
      </c>
      <c r="AC779" s="13" t="str">
        <f t="shared" si="153"/>
        <v/>
      </c>
      <c r="AD779" s="13">
        <f t="shared" si="154"/>
        <v>1</v>
      </c>
      <c r="AE779" s="13" t="e">
        <f>IF(AND(VLOOKUP($T779,#REF!,2,0)=0,S779=""),"“错误请确认”",IF(VLOOKUP($T779,#REF!,2,0)=0,S779,VLOOKUP($T779,#REF!,2,0)))</f>
        <v>#REF!</v>
      </c>
      <c r="AF779" s="13" t="s">
        <v>3650</v>
      </c>
      <c r="AG779" s="13" t="e">
        <f>IF(VLOOKUP(T779,#REF!,29,0)=0,VLOOKUP(T779,#REF!,23,0)&amp;RIGHT(S779,2),VLOOKUP(T779,#REF!,23,0)&amp;VLOOKUP(T779,#REF!,29,0))</f>
        <v>#REF!</v>
      </c>
      <c r="AH779" s="13" t="s">
        <v>61</v>
      </c>
      <c r="AI779" s="13" t="e">
        <f t="shared" si="155"/>
        <v>#REF!</v>
      </c>
    </row>
    <row r="780" ht="15" customHeight="1" spans="1:35">
      <c r="A780" s="21">
        <f t="shared" si="147"/>
        <v>779</v>
      </c>
      <c r="B780" s="22" t="s">
        <v>3651</v>
      </c>
      <c r="C780" s="22" t="s">
        <v>45</v>
      </c>
      <c r="D780" s="22" t="s">
        <v>36</v>
      </c>
      <c r="E780" s="22" t="s">
        <v>3652</v>
      </c>
      <c r="F780" s="22" t="s">
        <v>3651</v>
      </c>
      <c r="G780" s="22" t="s">
        <v>3651</v>
      </c>
      <c r="H780" s="22" t="s">
        <v>3651</v>
      </c>
      <c r="I780" s="22" t="s">
        <v>3651</v>
      </c>
      <c r="J780" s="22" t="s">
        <v>3651</v>
      </c>
      <c r="K780" s="22" t="s">
        <v>1130</v>
      </c>
      <c r="L780" s="22" t="s">
        <v>3653</v>
      </c>
      <c r="M780" s="22" t="s">
        <v>3654</v>
      </c>
      <c r="N780" s="22" t="e">
        <f>INDEX(#REF!,MATCH($K780,#REF!,0))</f>
        <v>#REF!</v>
      </c>
      <c r="O780" s="21"/>
      <c r="P780" s="25" t="str">
        <f t="shared" si="148"/>
        <v/>
      </c>
      <c r="Q780" s="21"/>
      <c r="R780" s="21"/>
      <c r="S780" s="21"/>
      <c r="T780" s="32" t="str">
        <f t="shared" si="149"/>
        <v>初中语文</v>
      </c>
      <c r="U780" s="32" t="str">
        <f>IFERROR(VLOOKUP(复审!T780,#REF!,2,FALSE),"无此科目")</f>
        <v>无此科目</v>
      </c>
      <c r="V780" s="21" t="str">
        <f t="shared" si="150"/>
        <v/>
      </c>
      <c r="W780" s="21">
        <f t="shared" si="144"/>
        <v>0</v>
      </c>
      <c r="X780" s="21">
        <f t="shared" si="145"/>
        <v>1</v>
      </c>
      <c r="Y780" s="21" t="str">
        <f t="shared" si="151"/>
        <v/>
      </c>
      <c r="Z78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80" s="13" t="str">
        <f t="shared" si="146"/>
        <v/>
      </c>
      <c r="AB780" s="13" t="str">
        <f t="shared" si="152"/>
        <v>N</v>
      </c>
      <c r="AC780" s="13">
        <f t="shared" si="153"/>
        <v>443</v>
      </c>
      <c r="AD780" s="13" t="str">
        <f t="shared" si="154"/>
        <v/>
      </c>
      <c r="AE780" s="13" t="e">
        <f>IF(AND(VLOOKUP($T780,#REF!,2,0)=0,S780=""),"“错误请确认”",IF(VLOOKUP($T780,#REF!,2,0)=0,S780,VLOOKUP($T780,#REF!,2,0)))</f>
        <v>#REF!</v>
      </c>
      <c r="AF780" s="13" t="s">
        <v>3655</v>
      </c>
      <c r="AG780" s="13" t="e">
        <f>IF(VLOOKUP(T780,#REF!,29,0)=0,VLOOKUP(T780,#REF!,23,0)&amp;RIGHT(S780,2),VLOOKUP(T780,#REF!,23,0)&amp;VLOOKUP(T780,#REF!,29,0))</f>
        <v>#REF!</v>
      </c>
      <c r="AH780" s="13" t="s">
        <v>50</v>
      </c>
      <c r="AI780" s="13" t="e">
        <f t="shared" si="155"/>
        <v>#REF!</v>
      </c>
    </row>
    <row r="781" ht="15" customHeight="1" spans="1:35">
      <c r="A781" s="21">
        <f t="shared" si="147"/>
        <v>780</v>
      </c>
      <c r="B781" s="22" t="s">
        <v>3656</v>
      </c>
      <c r="C781" s="22" t="s">
        <v>45</v>
      </c>
      <c r="D781" s="22" t="s">
        <v>3657</v>
      </c>
      <c r="E781" s="22" t="s">
        <v>3658</v>
      </c>
      <c r="F781" s="22" t="s">
        <v>3656</v>
      </c>
      <c r="G781" s="22" t="s">
        <v>3656</v>
      </c>
      <c r="H781" s="22" t="s">
        <v>3656</v>
      </c>
      <c r="I781" s="22" t="s">
        <v>3656</v>
      </c>
      <c r="J781" s="22" t="s">
        <v>3656</v>
      </c>
      <c r="K781" s="22" t="s">
        <v>1130</v>
      </c>
      <c r="L781" s="22" t="s">
        <v>3659</v>
      </c>
      <c r="M781" s="22" t="s">
        <v>3660</v>
      </c>
      <c r="N781" s="22" t="e">
        <f>INDEX(#REF!,MATCH($K781,#REF!,0))</f>
        <v>#REF!</v>
      </c>
      <c r="O781" s="21"/>
      <c r="P781" s="25" t="str">
        <f t="shared" si="148"/>
        <v/>
      </c>
      <c r="Q781" s="21"/>
      <c r="R781" s="21"/>
      <c r="S781" s="21"/>
      <c r="T781" s="32" t="str">
        <f t="shared" si="149"/>
        <v>初中语文</v>
      </c>
      <c r="U781" s="32" t="str">
        <f>IFERROR(VLOOKUP(复审!T781,#REF!,2,FALSE),"无此科目")</f>
        <v>无此科目</v>
      </c>
      <c r="V781" s="21" t="str">
        <f t="shared" si="150"/>
        <v/>
      </c>
      <c r="W781" s="21">
        <f t="shared" si="144"/>
        <v>0</v>
      </c>
      <c r="X781" s="21">
        <f t="shared" si="145"/>
        <v>1</v>
      </c>
      <c r="Y781" s="21" t="str">
        <f t="shared" si="151"/>
        <v/>
      </c>
      <c r="Z78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81" s="13" t="str">
        <f t="shared" si="146"/>
        <v/>
      </c>
      <c r="AB781" s="13" t="str">
        <f t="shared" si="152"/>
        <v>N</v>
      </c>
      <c r="AC781" s="13">
        <f t="shared" si="153"/>
        <v>444</v>
      </c>
      <c r="AD781" s="13" t="str">
        <f t="shared" si="154"/>
        <v/>
      </c>
      <c r="AE781" s="13" t="e">
        <f>IF(AND(VLOOKUP($T781,#REF!,2,0)=0,S781=""),"“错误请确认”",IF(VLOOKUP($T781,#REF!,2,0)=0,S781,VLOOKUP($T781,#REF!,2,0)))</f>
        <v>#REF!</v>
      </c>
      <c r="AF781" s="13" t="s">
        <v>3661</v>
      </c>
      <c r="AG781" s="13" t="e">
        <f>IF(VLOOKUP(T781,#REF!,29,0)=0,VLOOKUP(T781,#REF!,23,0)&amp;RIGHT(S781,2),VLOOKUP(T781,#REF!,23,0)&amp;VLOOKUP(T781,#REF!,29,0))</f>
        <v>#REF!</v>
      </c>
      <c r="AH781" s="13" t="s">
        <v>50</v>
      </c>
      <c r="AI781" s="13" t="e">
        <f t="shared" si="155"/>
        <v>#REF!</v>
      </c>
    </row>
    <row r="782" ht="15" customHeight="1" spans="1:35">
      <c r="A782" s="21">
        <f t="shared" si="147"/>
        <v>781</v>
      </c>
      <c r="B782" s="22" t="s">
        <v>3662</v>
      </c>
      <c r="C782" s="22" t="s">
        <v>45</v>
      </c>
      <c r="D782" s="22" t="s">
        <v>36</v>
      </c>
      <c r="E782" s="22" t="s">
        <v>3663</v>
      </c>
      <c r="F782" s="22" t="s">
        <v>3662</v>
      </c>
      <c r="G782" s="22" t="s">
        <v>3662</v>
      </c>
      <c r="H782" s="22" t="s">
        <v>3662</v>
      </c>
      <c r="I782" s="22" t="s">
        <v>3662</v>
      </c>
      <c r="J782" s="22" t="s">
        <v>3662</v>
      </c>
      <c r="K782" s="22" t="s">
        <v>1130</v>
      </c>
      <c r="L782" s="22" t="s">
        <v>3664</v>
      </c>
      <c r="M782" s="22" t="s">
        <v>3664</v>
      </c>
      <c r="N782" s="22" t="e">
        <f>INDEX(#REF!,MATCH($K782,#REF!,0))</f>
        <v>#REF!</v>
      </c>
      <c r="O782" s="21"/>
      <c r="P782" s="25" t="str">
        <f t="shared" si="148"/>
        <v>初中语文第11考场</v>
      </c>
      <c r="Q782" s="21"/>
      <c r="R782" s="21">
        <v>310</v>
      </c>
      <c r="S782" s="21" t="s">
        <v>1569</v>
      </c>
      <c r="T782" s="32" t="str">
        <f t="shared" si="149"/>
        <v>初中语文</v>
      </c>
      <c r="U782" s="32" t="str">
        <f>IFERROR(VLOOKUP(复审!T782,#REF!,2,FALSE),"无此科目")</f>
        <v>无此科目</v>
      </c>
      <c r="V782" s="21" t="str">
        <f t="shared" si="150"/>
        <v>无此科目310</v>
      </c>
      <c r="W782" s="21">
        <f t="shared" si="144"/>
        <v>310</v>
      </c>
      <c r="X782" s="21">
        <f t="shared" si="145"/>
        <v>1</v>
      </c>
      <c r="Y782" s="21">
        <f t="shared" si="151"/>
        <v>1</v>
      </c>
      <c r="Z78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82" s="13" t="str">
        <f t="shared" si="146"/>
        <v/>
      </c>
      <c r="AB782" s="13" t="str">
        <f t="shared" si="152"/>
        <v>Y</v>
      </c>
      <c r="AC782" s="13" t="str">
        <f t="shared" si="153"/>
        <v/>
      </c>
      <c r="AD782" s="13">
        <f t="shared" si="154"/>
        <v>1</v>
      </c>
      <c r="AE782" s="13" t="e">
        <f>IF(AND(VLOOKUP($T782,#REF!,2,0)=0,S782=""),"“错误请确认”",IF(VLOOKUP($T782,#REF!,2,0)=0,S782,VLOOKUP($T782,#REF!,2,0)))</f>
        <v>#REF!</v>
      </c>
      <c r="AF782" s="13" t="s">
        <v>3665</v>
      </c>
      <c r="AG782" s="13" t="e">
        <f>IF(VLOOKUP(T782,#REF!,29,0)=0,VLOOKUP(T782,#REF!,23,0)&amp;RIGHT(S782,2),VLOOKUP(T782,#REF!,23,0)&amp;VLOOKUP(T782,#REF!,29,0))</f>
        <v>#REF!</v>
      </c>
      <c r="AH782" s="13" t="s">
        <v>1130</v>
      </c>
      <c r="AI782" s="13" t="e">
        <f t="shared" si="155"/>
        <v>#REF!</v>
      </c>
    </row>
    <row r="783" ht="15" customHeight="1" spans="1:35">
      <c r="A783" s="21">
        <f t="shared" si="147"/>
        <v>782</v>
      </c>
      <c r="B783" s="22" t="s">
        <v>3666</v>
      </c>
      <c r="C783" s="22" t="s">
        <v>45</v>
      </c>
      <c r="D783" s="22" t="s">
        <v>36</v>
      </c>
      <c r="E783" s="22" t="s">
        <v>3667</v>
      </c>
      <c r="F783" s="22" t="s">
        <v>3666</v>
      </c>
      <c r="G783" s="22" t="s">
        <v>3666</v>
      </c>
      <c r="H783" s="22" t="s">
        <v>3666</v>
      </c>
      <c r="I783" s="22" t="s">
        <v>3666</v>
      </c>
      <c r="J783" s="22" t="s">
        <v>3666</v>
      </c>
      <c r="K783" s="22" t="s">
        <v>1130</v>
      </c>
      <c r="L783" s="22" t="s">
        <v>3668</v>
      </c>
      <c r="M783" s="22" t="s">
        <v>3668</v>
      </c>
      <c r="N783" s="22" t="e">
        <f>INDEX(#REF!,MATCH($K783,#REF!,0))</f>
        <v>#REF!</v>
      </c>
      <c r="O783" s="21"/>
      <c r="P783" s="25" t="str">
        <f t="shared" si="148"/>
        <v>初中语文第10考场</v>
      </c>
      <c r="Q783" s="21"/>
      <c r="R783" s="21">
        <v>281</v>
      </c>
      <c r="S783" s="21" t="s">
        <v>3564</v>
      </c>
      <c r="T783" s="32" t="str">
        <f t="shared" si="149"/>
        <v>初中语文</v>
      </c>
      <c r="U783" s="32" t="str">
        <f>IFERROR(VLOOKUP(复审!T783,#REF!,2,FALSE),"无此科目")</f>
        <v>无此科目</v>
      </c>
      <c r="V783" s="21" t="str">
        <f t="shared" si="150"/>
        <v>无此科目281</v>
      </c>
      <c r="W783" s="21">
        <f t="shared" si="144"/>
        <v>281</v>
      </c>
      <c r="X783" s="21">
        <f t="shared" si="145"/>
        <v>1</v>
      </c>
      <c r="Y783" s="21">
        <f t="shared" si="151"/>
        <v>1</v>
      </c>
      <c r="Z78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83" s="13" t="str">
        <f t="shared" si="146"/>
        <v/>
      </c>
      <c r="AB783" s="13" t="str">
        <f t="shared" si="152"/>
        <v>Y</v>
      </c>
      <c r="AC783" s="13" t="str">
        <f t="shared" si="153"/>
        <v/>
      </c>
      <c r="AD783" s="13">
        <f t="shared" si="154"/>
        <v>1</v>
      </c>
      <c r="AE783" s="13" t="e">
        <f>IF(AND(VLOOKUP($T783,#REF!,2,0)=0,S783=""),"“错误请确认”",IF(VLOOKUP($T783,#REF!,2,0)=0,S783,VLOOKUP($T783,#REF!,2,0)))</f>
        <v>#REF!</v>
      </c>
      <c r="AF783" s="13" t="s">
        <v>3669</v>
      </c>
      <c r="AG783" s="13" t="e">
        <f>IF(VLOOKUP(T783,#REF!,29,0)=0,VLOOKUP(T783,#REF!,23,0)&amp;RIGHT(S783,2),VLOOKUP(T783,#REF!,23,0)&amp;VLOOKUP(T783,#REF!,29,0))</f>
        <v>#REF!</v>
      </c>
      <c r="AH783" s="13" t="s">
        <v>1130</v>
      </c>
      <c r="AI783" s="13" t="e">
        <f t="shared" si="155"/>
        <v>#REF!</v>
      </c>
    </row>
    <row r="784" ht="15" customHeight="1" spans="1:35">
      <c r="A784" s="21">
        <f t="shared" si="147"/>
        <v>783</v>
      </c>
      <c r="B784" s="22" t="s">
        <v>3670</v>
      </c>
      <c r="C784" s="22" t="s">
        <v>45</v>
      </c>
      <c r="D784" s="22" t="s">
        <v>36</v>
      </c>
      <c r="E784" s="22" t="s">
        <v>3671</v>
      </c>
      <c r="F784" s="22" t="s">
        <v>3670</v>
      </c>
      <c r="G784" s="22" t="s">
        <v>3670</v>
      </c>
      <c r="H784" s="22" t="s">
        <v>3670</v>
      </c>
      <c r="I784" s="22" t="s">
        <v>3670</v>
      </c>
      <c r="J784" s="22" t="s">
        <v>3670</v>
      </c>
      <c r="K784" s="22" t="s">
        <v>1130</v>
      </c>
      <c r="L784" s="22" t="s">
        <v>3672</v>
      </c>
      <c r="M784" s="22" t="s">
        <v>3672</v>
      </c>
      <c r="N784" s="22" t="e">
        <f>INDEX(#REF!,MATCH($K784,#REF!,0))</f>
        <v>#REF!</v>
      </c>
      <c r="O784" s="21"/>
      <c r="P784" s="25" t="str">
        <f t="shared" si="148"/>
        <v>初中语文第10考场</v>
      </c>
      <c r="Q784" s="21"/>
      <c r="R784" s="21">
        <v>280</v>
      </c>
      <c r="S784" s="21" t="s">
        <v>3564</v>
      </c>
      <c r="T784" s="32" t="str">
        <f t="shared" si="149"/>
        <v>初中语文</v>
      </c>
      <c r="U784" s="32" t="str">
        <f>IFERROR(VLOOKUP(复审!T784,#REF!,2,FALSE),"无此科目")</f>
        <v>无此科目</v>
      </c>
      <c r="V784" s="21" t="str">
        <f t="shared" si="150"/>
        <v>无此科目280</v>
      </c>
      <c r="W784" s="21">
        <f t="shared" si="144"/>
        <v>280</v>
      </c>
      <c r="X784" s="21">
        <f t="shared" si="145"/>
        <v>1</v>
      </c>
      <c r="Y784" s="21">
        <f t="shared" si="151"/>
        <v>1</v>
      </c>
      <c r="Z78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84" s="13" t="str">
        <f t="shared" si="146"/>
        <v/>
      </c>
      <c r="AB784" s="13" t="str">
        <f t="shared" si="152"/>
        <v>Y</v>
      </c>
      <c r="AC784" s="13" t="str">
        <f t="shared" si="153"/>
        <v/>
      </c>
      <c r="AD784" s="13">
        <f t="shared" si="154"/>
        <v>1</v>
      </c>
      <c r="AE784" s="13" t="e">
        <f>IF(AND(VLOOKUP($T784,#REF!,2,0)=0,S784=""),"“错误请确认”",IF(VLOOKUP($T784,#REF!,2,0)=0,S784,VLOOKUP($T784,#REF!,2,0)))</f>
        <v>#REF!</v>
      </c>
      <c r="AF784" s="13" t="s">
        <v>3673</v>
      </c>
      <c r="AG784" s="13" t="e">
        <f>IF(VLOOKUP(T784,#REF!,29,0)=0,VLOOKUP(T784,#REF!,23,0)&amp;RIGHT(S784,2),VLOOKUP(T784,#REF!,23,0)&amp;VLOOKUP(T784,#REF!,29,0))</f>
        <v>#REF!</v>
      </c>
      <c r="AH784" s="13" t="s">
        <v>3674</v>
      </c>
      <c r="AI784" s="13" t="e">
        <f t="shared" si="155"/>
        <v>#REF!</v>
      </c>
    </row>
    <row r="785" ht="15" customHeight="1" spans="1:35">
      <c r="A785" s="21">
        <f t="shared" si="147"/>
        <v>784</v>
      </c>
      <c r="B785" s="22" t="s">
        <v>3675</v>
      </c>
      <c r="C785" s="22" t="s">
        <v>45</v>
      </c>
      <c r="D785" s="22" t="s">
        <v>36</v>
      </c>
      <c r="E785" s="22" t="s">
        <v>3676</v>
      </c>
      <c r="F785" s="22" t="s">
        <v>3675</v>
      </c>
      <c r="G785" s="22" t="s">
        <v>3675</v>
      </c>
      <c r="H785" s="22" t="s">
        <v>3675</v>
      </c>
      <c r="I785" s="22" t="s">
        <v>3675</v>
      </c>
      <c r="J785" s="22" t="s">
        <v>3675</v>
      </c>
      <c r="K785" s="22" t="s">
        <v>1130</v>
      </c>
      <c r="L785" s="22" t="s">
        <v>3677</v>
      </c>
      <c r="M785" s="22" t="s">
        <v>3678</v>
      </c>
      <c r="N785" s="22" t="e">
        <f>INDEX(#REF!,MATCH($K785,#REF!,0))</f>
        <v>#REF!</v>
      </c>
      <c r="O785" s="21"/>
      <c r="P785" s="25" t="str">
        <f t="shared" si="148"/>
        <v/>
      </c>
      <c r="Q785" s="21"/>
      <c r="R785" s="21"/>
      <c r="S785" s="21"/>
      <c r="T785" s="32" t="str">
        <f t="shared" si="149"/>
        <v>初中语文</v>
      </c>
      <c r="U785" s="32" t="str">
        <f>IFERROR(VLOOKUP(复审!T785,#REF!,2,FALSE),"无此科目")</f>
        <v>无此科目</v>
      </c>
      <c r="V785" s="21" t="str">
        <f t="shared" si="150"/>
        <v/>
      </c>
      <c r="W785" s="21">
        <f t="shared" si="144"/>
        <v>0</v>
      </c>
      <c r="X785" s="21">
        <f t="shared" si="145"/>
        <v>1</v>
      </c>
      <c r="Y785" s="21" t="str">
        <f t="shared" si="151"/>
        <v/>
      </c>
      <c r="Z78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85" s="13" t="str">
        <f t="shared" si="146"/>
        <v/>
      </c>
      <c r="AB785" s="13" t="str">
        <f t="shared" si="152"/>
        <v>N</v>
      </c>
      <c r="AC785" s="13">
        <f t="shared" si="153"/>
        <v>445</v>
      </c>
      <c r="AD785" s="13" t="str">
        <f t="shared" si="154"/>
        <v/>
      </c>
      <c r="AE785" s="13" t="e">
        <f>IF(AND(VLOOKUP($T785,#REF!,2,0)=0,S785=""),"“错误请确认”",IF(VLOOKUP($T785,#REF!,2,0)=0,S785,VLOOKUP($T785,#REF!,2,0)))</f>
        <v>#REF!</v>
      </c>
      <c r="AF785" s="13" t="s">
        <v>3679</v>
      </c>
      <c r="AG785" s="13" t="e">
        <f>IF(VLOOKUP(T785,#REF!,29,0)=0,VLOOKUP(T785,#REF!,23,0)&amp;RIGHT(S785,2),VLOOKUP(T785,#REF!,23,0)&amp;VLOOKUP(T785,#REF!,29,0))</f>
        <v>#REF!</v>
      </c>
      <c r="AH785" s="13" t="s">
        <v>50</v>
      </c>
      <c r="AI785" s="13" t="e">
        <f t="shared" si="155"/>
        <v>#REF!</v>
      </c>
    </row>
    <row r="786" ht="15" customHeight="1" spans="1:35">
      <c r="A786" s="21">
        <f t="shared" si="147"/>
        <v>785</v>
      </c>
      <c r="B786" s="22" t="s">
        <v>3680</v>
      </c>
      <c r="C786" s="22" t="s">
        <v>45</v>
      </c>
      <c r="D786" s="22" t="s">
        <v>36</v>
      </c>
      <c r="E786" s="22" t="s">
        <v>3681</v>
      </c>
      <c r="F786" s="22" t="s">
        <v>3680</v>
      </c>
      <c r="G786" s="22" t="s">
        <v>3680</v>
      </c>
      <c r="H786" s="22" t="s">
        <v>3680</v>
      </c>
      <c r="I786" s="22" t="s">
        <v>3680</v>
      </c>
      <c r="J786" s="22" t="s">
        <v>3680</v>
      </c>
      <c r="K786" s="22" t="s">
        <v>1130</v>
      </c>
      <c r="L786" s="22" t="s">
        <v>3682</v>
      </c>
      <c r="M786" s="22" t="s">
        <v>3682</v>
      </c>
      <c r="N786" s="22" t="e">
        <f>INDEX(#REF!,MATCH($K786,#REF!,0))</f>
        <v>#REF!</v>
      </c>
      <c r="O786" s="21"/>
      <c r="P786" s="25" t="str">
        <f t="shared" si="148"/>
        <v/>
      </c>
      <c r="Q786" s="21"/>
      <c r="R786" s="21"/>
      <c r="S786" s="21"/>
      <c r="T786" s="32" t="str">
        <f t="shared" si="149"/>
        <v>初中语文</v>
      </c>
      <c r="U786" s="32" t="str">
        <f>IFERROR(VLOOKUP(复审!T786,#REF!,2,FALSE),"无此科目")</f>
        <v>无此科目</v>
      </c>
      <c r="V786" s="21" t="str">
        <f t="shared" si="150"/>
        <v/>
      </c>
      <c r="W786" s="21">
        <f t="shared" si="144"/>
        <v>0</v>
      </c>
      <c r="X786" s="21">
        <f t="shared" si="145"/>
        <v>1</v>
      </c>
      <c r="Y786" s="21" t="str">
        <f t="shared" si="151"/>
        <v/>
      </c>
      <c r="Z78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86" s="13" t="str">
        <f t="shared" si="146"/>
        <v/>
      </c>
      <c r="AB786" s="13" t="str">
        <f t="shared" si="152"/>
        <v>N</v>
      </c>
      <c r="AC786" s="13">
        <f t="shared" si="153"/>
        <v>446</v>
      </c>
      <c r="AD786" s="13" t="str">
        <f t="shared" si="154"/>
        <v/>
      </c>
      <c r="AE786" s="13" t="e">
        <f>IF(AND(VLOOKUP($T786,#REF!,2,0)=0,S786=""),"“错误请确认”",IF(VLOOKUP($T786,#REF!,2,0)=0,S786,VLOOKUP($T786,#REF!,2,0)))</f>
        <v>#REF!</v>
      </c>
      <c r="AF786" s="13" t="s">
        <v>3683</v>
      </c>
      <c r="AG786" s="13" t="e">
        <f>IF(VLOOKUP(T786,#REF!,29,0)=0,VLOOKUP(T786,#REF!,23,0)&amp;RIGHT(S786,2),VLOOKUP(T786,#REF!,23,0)&amp;VLOOKUP(T786,#REF!,29,0))</f>
        <v>#REF!</v>
      </c>
      <c r="AH786" s="13" t="s">
        <v>50</v>
      </c>
      <c r="AI786" s="13" t="e">
        <f t="shared" si="155"/>
        <v>#REF!</v>
      </c>
    </row>
    <row r="787" ht="15" customHeight="1" spans="1:35">
      <c r="A787" s="21">
        <f t="shared" si="147"/>
        <v>786</v>
      </c>
      <c r="B787" s="22" t="s">
        <v>3684</v>
      </c>
      <c r="C787" s="22" t="s">
        <v>35</v>
      </c>
      <c r="D787" s="22" t="s">
        <v>36</v>
      </c>
      <c r="E787" s="22" t="s">
        <v>3685</v>
      </c>
      <c r="F787" s="22" t="s">
        <v>3684</v>
      </c>
      <c r="G787" s="22" t="s">
        <v>3684</v>
      </c>
      <c r="H787" s="22" t="s">
        <v>3684</v>
      </c>
      <c r="I787" s="22" t="s">
        <v>3684</v>
      </c>
      <c r="J787" s="22" t="s">
        <v>3684</v>
      </c>
      <c r="K787" s="22" t="s">
        <v>1130</v>
      </c>
      <c r="L787" s="22" t="s">
        <v>3686</v>
      </c>
      <c r="M787" s="22" t="s">
        <v>3687</v>
      </c>
      <c r="N787" s="22" t="e">
        <f>INDEX(#REF!,MATCH($K787,#REF!,0))</f>
        <v>#REF!</v>
      </c>
      <c r="O787" s="21"/>
      <c r="P787" s="25" t="str">
        <f t="shared" si="148"/>
        <v>初中语文第1考场</v>
      </c>
      <c r="Q787" s="21"/>
      <c r="R787" s="21">
        <v>11</v>
      </c>
      <c r="S787" s="21" t="s">
        <v>1569</v>
      </c>
      <c r="T787" s="32" t="str">
        <f t="shared" si="149"/>
        <v>初中语文</v>
      </c>
      <c r="U787" s="32" t="str">
        <f>IFERROR(VLOOKUP(复审!T787,#REF!,2,FALSE),"无此科目")</f>
        <v>无此科目</v>
      </c>
      <c r="V787" s="21" t="str">
        <f t="shared" si="150"/>
        <v>无此科目011</v>
      </c>
      <c r="W787" s="21">
        <f t="shared" si="144"/>
        <v>11</v>
      </c>
      <c r="X787" s="21">
        <f t="shared" si="145"/>
        <v>1</v>
      </c>
      <c r="Y787" s="21">
        <f t="shared" si="151"/>
        <v>1</v>
      </c>
      <c r="Z78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87" s="13" t="str">
        <f t="shared" si="146"/>
        <v/>
      </c>
      <c r="AB787" s="13" t="str">
        <f t="shared" si="152"/>
        <v>Y</v>
      </c>
      <c r="AC787" s="13" t="str">
        <f t="shared" si="153"/>
        <v/>
      </c>
      <c r="AD787" s="13">
        <f t="shared" si="154"/>
        <v>1</v>
      </c>
      <c r="AE787" s="13" t="e">
        <f>IF(AND(VLOOKUP($T787,#REF!,2,0)=0,S787=""),"“错误请确认”",IF(VLOOKUP($T787,#REF!,2,0)=0,S787,VLOOKUP($T787,#REF!,2,0)))</f>
        <v>#REF!</v>
      </c>
      <c r="AF787" s="13" t="s">
        <v>3688</v>
      </c>
      <c r="AG787" s="13" t="e">
        <f>IF(VLOOKUP(T787,#REF!,29,0)=0,VLOOKUP(T787,#REF!,23,0)&amp;RIGHT(S787,2),VLOOKUP(T787,#REF!,23,0)&amp;VLOOKUP(T787,#REF!,29,0))</f>
        <v>#REF!</v>
      </c>
      <c r="AH787" s="13" t="s">
        <v>1130</v>
      </c>
      <c r="AI787" s="13" t="e">
        <f t="shared" si="155"/>
        <v>#REF!</v>
      </c>
    </row>
    <row r="788" ht="15" customHeight="1" spans="1:35">
      <c r="A788" s="21">
        <f t="shared" si="147"/>
        <v>787</v>
      </c>
      <c r="B788" s="22" t="s">
        <v>3689</v>
      </c>
      <c r="C788" s="22" t="s">
        <v>45</v>
      </c>
      <c r="D788" s="22" t="s">
        <v>36</v>
      </c>
      <c r="E788" s="22" t="s">
        <v>3690</v>
      </c>
      <c r="F788" s="22" t="s">
        <v>3689</v>
      </c>
      <c r="G788" s="22" t="s">
        <v>3689</v>
      </c>
      <c r="H788" s="22" t="s">
        <v>3689</v>
      </c>
      <c r="I788" s="22" t="s">
        <v>3689</v>
      </c>
      <c r="J788" s="22" t="s">
        <v>3689</v>
      </c>
      <c r="K788" s="22" t="s">
        <v>1130</v>
      </c>
      <c r="L788" s="22" t="s">
        <v>3691</v>
      </c>
      <c r="M788" s="22" t="s">
        <v>3692</v>
      </c>
      <c r="N788" s="22" t="e">
        <f>INDEX(#REF!,MATCH($K788,#REF!,0))</f>
        <v>#REF!</v>
      </c>
      <c r="O788" s="21"/>
      <c r="P788" s="25" t="str">
        <f t="shared" si="148"/>
        <v>初中语文第11考场</v>
      </c>
      <c r="Q788" s="21"/>
      <c r="R788" s="21">
        <v>314</v>
      </c>
      <c r="S788" s="21" t="s">
        <v>3564</v>
      </c>
      <c r="T788" s="32" t="str">
        <f t="shared" si="149"/>
        <v>初中语文</v>
      </c>
      <c r="U788" s="32" t="str">
        <f>IFERROR(VLOOKUP(复审!T788,#REF!,2,FALSE),"无此科目")</f>
        <v>无此科目</v>
      </c>
      <c r="V788" s="21" t="str">
        <f t="shared" si="150"/>
        <v>无此科目314</v>
      </c>
      <c r="W788" s="21">
        <f t="shared" si="144"/>
        <v>314</v>
      </c>
      <c r="X788" s="21">
        <f t="shared" si="145"/>
        <v>1</v>
      </c>
      <c r="Y788" s="21">
        <f t="shared" si="151"/>
        <v>1</v>
      </c>
      <c r="Z78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88" s="13" t="str">
        <f t="shared" si="146"/>
        <v/>
      </c>
      <c r="AB788" s="13" t="str">
        <f t="shared" si="152"/>
        <v>Y</v>
      </c>
      <c r="AC788" s="13" t="str">
        <f t="shared" si="153"/>
        <v/>
      </c>
      <c r="AD788" s="13">
        <f t="shared" si="154"/>
        <v>1</v>
      </c>
      <c r="AE788" s="13" t="e">
        <f>IF(AND(VLOOKUP($T788,#REF!,2,0)=0,S788=""),"“错误请确认”",IF(VLOOKUP($T788,#REF!,2,0)=0,S788,VLOOKUP($T788,#REF!,2,0)))</f>
        <v>#REF!</v>
      </c>
      <c r="AF788" s="13" t="s">
        <v>3693</v>
      </c>
      <c r="AG788" s="13" t="e">
        <f>IF(VLOOKUP(T788,#REF!,29,0)=0,VLOOKUP(T788,#REF!,23,0)&amp;RIGHT(S788,2),VLOOKUP(T788,#REF!,23,0)&amp;VLOOKUP(T788,#REF!,29,0))</f>
        <v>#REF!</v>
      </c>
      <c r="AH788" s="13" t="s">
        <v>226</v>
      </c>
      <c r="AI788" s="13" t="e">
        <f t="shared" si="155"/>
        <v>#REF!</v>
      </c>
    </row>
    <row r="789" ht="15" customHeight="1" spans="1:35">
      <c r="A789" s="21">
        <f t="shared" si="147"/>
        <v>788</v>
      </c>
      <c r="B789" s="22" t="s">
        <v>3694</v>
      </c>
      <c r="C789" s="22" t="s">
        <v>45</v>
      </c>
      <c r="D789" s="22" t="s">
        <v>36</v>
      </c>
      <c r="E789" s="22" t="s">
        <v>3695</v>
      </c>
      <c r="F789" s="22" t="s">
        <v>3694</v>
      </c>
      <c r="G789" s="22" t="s">
        <v>3694</v>
      </c>
      <c r="H789" s="22" t="s">
        <v>3694</v>
      </c>
      <c r="I789" s="22" t="s">
        <v>3694</v>
      </c>
      <c r="J789" s="22" t="s">
        <v>3694</v>
      </c>
      <c r="K789" s="22" t="s">
        <v>1130</v>
      </c>
      <c r="L789" s="22" t="s">
        <v>3696</v>
      </c>
      <c r="M789" s="22" t="s">
        <v>3697</v>
      </c>
      <c r="N789" s="22" t="e">
        <f>INDEX(#REF!,MATCH($K789,#REF!,0))</f>
        <v>#REF!</v>
      </c>
      <c r="O789" s="21"/>
      <c r="P789" s="25" t="str">
        <f t="shared" si="148"/>
        <v>初中语文第3考场</v>
      </c>
      <c r="Q789" s="21"/>
      <c r="R789" s="21">
        <v>74</v>
      </c>
      <c r="S789" s="21" t="s">
        <v>1569</v>
      </c>
      <c r="T789" s="32" t="str">
        <f t="shared" si="149"/>
        <v>初中语文</v>
      </c>
      <c r="U789" s="32" t="str">
        <f>IFERROR(VLOOKUP(复审!T789,#REF!,2,FALSE),"无此科目")</f>
        <v>无此科目</v>
      </c>
      <c r="V789" s="21" t="str">
        <f t="shared" si="150"/>
        <v>无此科目074</v>
      </c>
      <c r="W789" s="21">
        <f t="shared" si="144"/>
        <v>74</v>
      </c>
      <c r="X789" s="21">
        <f t="shared" si="145"/>
        <v>1</v>
      </c>
      <c r="Y789" s="21">
        <f t="shared" si="151"/>
        <v>1</v>
      </c>
      <c r="Z78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89" s="13" t="str">
        <f t="shared" si="146"/>
        <v/>
      </c>
      <c r="AB789" s="13" t="str">
        <f t="shared" si="152"/>
        <v>Y</v>
      </c>
      <c r="AC789" s="13" t="str">
        <f t="shared" si="153"/>
        <v/>
      </c>
      <c r="AD789" s="13">
        <f t="shared" si="154"/>
        <v>1</v>
      </c>
      <c r="AE789" s="13" t="e">
        <f>IF(AND(VLOOKUP($T789,#REF!,2,0)=0,S789=""),"“错误请确认”",IF(VLOOKUP($T789,#REF!,2,0)=0,S789,VLOOKUP($T789,#REF!,2,0)))</f>
        <v>#REF!</v>
      </c>
      <c r="AF789" s="13" t="s">
        <v>3698</v>
      </c>
      <c r="AG789" s="13" t="e">
        <f>IF(VLOOKUP(T789,#REF!,29,0)=0,VLOOKUP(T789,#REF!,23,0)&amp;RIGHT(S789,2),VLOOKUP(T789,#REF!,23,0)&amp;VLOOKUP(T789,#REF!,29,0))</f>
        <v>#REF!</v>
      </c>
      <c r="AH789" s="13" t="s">
        <v>3566</v>
      </c>
      <c r="AI789" s="13" t="e">
        <f t="shared" si="155"/>
        <v>#REF!</v>
      </c>
    </row>
    <row r="790" ht="15" customHeight="1" spans="1:35">
      <c r="A790" s="21">
        <f t="shared" si="147"/>
        <v>789</v>
      </c>
      <c r="B790" s="22" t="s">
        <v>3699</v>
      </c>
      <c r="C790" s="22" t="s">
        <v>45</v>
      </c>
      <c r="D790" s="22" t="s">
        <v>36</v>
      </c>
      <c r="E790" s="22" t="s">
        <v>3700</v>
      </c>
      <c r="F790" s="22" t="s">
        <v>3699</v>
      </c>
      <c r="G790" s="22" t="s">
        <v>3699</v>
      </c>
      <c r="H790" s="22" t="s">
        <v>3699</v>
      </c>
      <c r="I790" s="22" t="s">
        <v>3699</v>
      </c>
      <c r="J790" s="22" t="s">
        <v>3699</v>
      </c>
      <c r="K790" s="22" t="s">
        <v>1130</v>
      </c>
      <c r="L790" s="22" t="s">
        <v>3701</v>
      </c>
      <c r="M790" s="22" t="s">
        <v>3702</v>
      </c>
      <c r="N790" s="22" t="e">
        <f>INDEX(#REF!,MATCH($K790,#REF!,0))</f>
        <v>#REF!</v>
      </c>
      <c r="O790" s="21"/>
      <c r="P790" s="25" t="str">
        <f t="shared" si="148"/>
        <v/>
      </c>
      <c r="Q790" s="21"/>
      <c r="R790" s="21"/>
      <c r="S790" s="21"/>
      <c r="T790" s="32" t="str">
        <f t="shared" si="149"/>
        <v>初中语文</v>
      </c>
      <c r="U790" s="32" t="str">
        <f>IFERROR(VLOOKUP(复审!T790,#REF!,2,FALSE),"无此科目")</f>
        <v>无此科目</v>
      </c>
      <c r="V790" s="21" t="str">
        <f t="shared" si="150"/>
        <v/>
      </c>
      <c r="W790" s="21">
        <f t="shared" si="144"/>
        <v>0</v>
      </c>
      <c r="X790" s="21">
        <f t="shared" si="145"/>
        <v>1</v>
      </c>
      <c r="Y790" s="21" t="str">
        <f t="shared" si="151"/>
        <v/>
      </c>
      <c r="Z79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90" s="13" t="str">
        <f t="shared" si="146"/>
        <v/>
      </c>
      <c r="AB790" s="13" t="str">
        <f t="shared" si="152"/>
        <v>N</v>
      </c>
      <c r="AC790" s="13">
        <f t="shared" si="153"/>
        <v>447</v>
      </c>
      <c r="AD790" s="13" t="str">
        <f t="shared" si="154"/>
        <v/>
      </c>
      <c r="AE790" s="13" t="e">
        <f>IF(AND(VLOOKUP($T790,#REF!,2,0)=0,S790=""),"“错误请确认”",IF(VLOOKUP($T790,#REF!,2,0)=0,S790,VLOOKUP($T790,#REF!,2,0)))</f>
        <v>#REF!</v>
      </c>
      <c r="AF790" s="13" t="s">
        <v>3703</v>
      </c>
      <c r="AG790" s="13" t="e">
        <f>IF(VLOOKUP(T790,#REF!,29,0)=0,VLOOKUP(T790,#REF!,23,0)&amp;RIGHT(S790,2),VLOOKUP(T790,#REF!,23,0)&amp;VLOOKUP(T790,#REF!,29,0))</f>
        <v>#REF!</v>
      </c>
      <c r="AH790" s="13" t="s">
        <v>50</v>
      </c>
      <c r="AI790" s="13" t="e">
        <f t="shared" si="155"/>
        <v>#REF!</v>
      </c>
    </row>
    <row r="791" ht="15" customHeight="1" spans="1:35">
      <c r="A791" s="21">
        <f t="shared" si="147"/>
        <v>790</v>
      </c>
      <c r="B791" s="22" t="s">
        <v>3704</v>
      </c>
      <c r="C791" s="22" t="s">
        <v>45</v>
      </c>
      <c r="D791" s="22" t="s">
        <v>36</v>
      </c>
      <c r="E791" s="22" t="s">
        <v>3705</v>
      </c>
      <c r="F791" s="22" t="s">
        <v>3704</v>
      </c>
      <c r="G791" s="22" t="s">
        <v>3704</v>
      </c>
      <c r="H791" s="22" t="s">
        <v>3704</v>
      </c>
      <c r="I791" s="22" t="s">
        <v>3704</v>
      </c>
      <c r="J791" s="22" t="s">
        <v>3704</v>
      </c>
      <c r="K791" s="22" t="s">
        <v>1130</v>
      </c>
      <c r="L791" s="22" t="s">
        <v>3706</v>
      </c>
      <c r="M791" s="22" t="s">
        <v>91</v>
      </c>
      <c r="N791" s="22" t="e">
        <f>INDEX(#REF!,MATCH($K791,#REF!,0))</f>
        <v>#REF!</v>
      </c>
      <c r="O791" s="21"/>
      <c r="P791" s="25" t="str">
        <f t="shared" si="148"/>
        <v/>
      </c>
      <c r="Q791" s="21"/>
      <c r="R791" s="21"/>
      <c r="S791" s="21"/>
      <c r="T791" s="32" t="str">
        <f t="shared" si="149"/>
        <v>初中语文</v>
      </c>
      <c r="U791" s="32" t="str">
        <f>IFERROR(VLOOKUP(复审!T791,#REF!,2,FALSE),"无此科目")</f>
        <v>无此科目</v>
      </c>
      <c r="V791" s="21" t="str">
        <f t="shared" si="150"/>
        <v/>
      </c>
      <c r="W791" s="21">
        <f t="shared" si="144"/>
        <v>0</v>
      </c>
      <c r="X791" s="21">
        <f t="shared" si="145"/>
        <v>1</v>
      </c>
      <c r="Y791" s="21" t="str">
        <f t="shared" si="151"/>
        <v/>
      </c>
      <c r="Z79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91" s="13" t="str">
        <f t="shared" si="146"/>
        <v/>
      </c>
      <c r="AB791" s="13" t="str">
        <f t="shared" si="152"/>
        <v>N</v>
      </c>
      <c r="AC791" s="13">
        <f t="shared" si="153"/>
        <v>448</v>
      </c>
      <c r="AD791" s="13" t="str">
        <f t="shared" si="154"/>
        <v/>
      </c>
      <c r="AE791" s="13" t="e">
        <f>IF(AND(VLOOKUP($T791,#REF!,2,0)=0,S791=""),"“错误请确认”",IF(VLOOKUP($T791,#REF!,2,0)=0,S791,VLOOKUP($T791,#REF!,2,0)))</f>
        <v>#REF!</v>
      </c>
      <c r="AF791" s="13" t="s">
        <v>3707</v>
      </c>
      <c r="AG791" s="13" t="e">
        <f>IF(VLOOKUP(T791,#REF!,29,0)=0,VLOOKUP(T791,#REF!,23,0)&amp;RIGHT(S791,2),VLOOKUP(T791,#REF!,23,0)&amp;VLOOKUP(T791,#REF!,29,0))</f>
        <v>#REF!</v>
      </c>
      <c r="AH791" s="13" t="s">
        <v>50</v>
      </c>
      <c r="AI791" s="13" t="e">
        <f t="shared" si="155"/>
        <v>#REF!</v>
      </c>
    </row>
    <row r="792" ht="15" customHeight="1" spans="1:35">
      <c r="A792" s="21">
        <f t="shared" si="147"/>
        <v>791</v>
      </c>
      <c r="B792" s="22" t="s">
        <v>3708</v>
      </c>
      <c r="C792" s="22" t="s">
        <v>45</v>
      </c>
      <c r="D792" s="22" t="s">
        <v>36</v>
      </c>
      <c r="E792" s="22" t="s">
        <v>3709</v>
      </c>
      <c r="F792" s="22" t="s">
        <v>3708</v>
      </c>
      <c r="G792" s="22" t="s">
        <v>3708</v>
      </c>
      <c r="H792" s="22" t="s">
        <v>3708</v>
      </c>
      <c r="I792" s="22" t="s">
        <v>3708</v>
      </c>
      <c r="J792" s="22" t="s">
        <v>3708</v>
      </c>
      <c r="K792" s="22" t="s">
        <v>1130</v>
      </c>
      <c r="L792" s="22" t="s">
        <v>3710</v>
      </c>
      <c r="M792" s="22" t="s">
        <v>3711</v>
      </c>
      <c r="N792" s="22" t="e">
        <f>INDEX(#REF!,MATCH($K792,#REF!,0))</f>
        <v>#REF!</v>
      </c>
      <c r="O792" s="21"/>
      <c r="P792" s="25" t="str">
        <f t="shared" si="148"/>
        <v>初中语文第3考场</v>
      </c>
      <c r="Q792" s="21"/>
      <c r="R792" s="21">
        <v>64</v>
      </c>
      <c r="S792" s="21" t="s">
        <v>3564</v>
      </c>
      <c r="T792" s="32" t="str">
        <f t="shared" si="149"/>
        <v>初中语文</v>
      </c>
      <c r="U792" s="32" t="str">
        <f>IFERROR(VLOOKUP(复审!T792,#REF!,2,FALSE),"无此科目")</f>
        <v>无此科目</v>
      </c>
      <c r="V792" s="21" t="str">
        <f t="shared" si="150"/>
        <v>无此科目064</v>
      </c>
      <c r="W792" s="21">
        <f t="shared" si="144"/>
        <v>64</v>
      </c>
      <c r="X792" s="21">
        <f t="shared" si="145"/>
        <v>1</v>
      </c>
      <c r="Y792" s="21">
        <f t="shared" si="151"/>
        <v>1</v>
      </c>
      <c r="Z79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92" s="13" t="str">
        <f t="shared" si="146"/>
        <v/>
      </c>
      <c r="AB792" s="13" t="str">
        <f t="shared" si="152"/>
        <v>Y</v>
      </c>
      <c r="AC792" s="13" t="str">
        <f t="shared" si="153"/>
        <v/>
      </c>
      <c r="AD792" s="13">
        <f t="shared" si="154"/>
        <v>1</v>
      </c>
      <c r="AE792" s="13" t="e">
        <f>IF(AND(VLOOKUP($T792,#REF!,2,0)=0,S792=""),"“错误请确认”",IF(VLOOKUP($T792,#REF!,2,0)=0,S792,VLOOKUP($T792,#REF!,2,0)))</f>
        <v>#REF!</v>
      </c>
      <c r="AF792" s="13" t="s">
        <v>3712</v>
      </c>
      <c r="AG792" s="13" t="e">
        <f>IF(VLOOKUP(T792,#REF!,29,0)=0,VLOOKUP(T792,#REF!,23,0)&amp;RIGHT(S792,2),VLOOKUP(T792,#REF!,23,0)&amp;VLOOKUP(T792,#REF!,29,0))</f>
        <v>#REF!</v>
      </c>
      <c r="AH792" s="13" t="s">
        <v>1130</v>
      </c>
      <c r="AI792" s="13" t="e">
        <f t="shared" si="155"/>
        <v>#REF!</v>
      </c>
    </row>
    <row r="793" ht="15" customHeight="1" spans="1:35">
      <c r="A793" s="21">
        <f t="shared" si="147"/>
        <v>792</v>
      </c>
      <c r="B793" s="22" t="s">
        <v>3713</v>
      </c>
      <c r="C793" s="22" t="s">
        <v>45</v>
      </c>
      <c r="D793" s="22" t="s">
        <v>36</v>
      </c>
      <c r="E793" s="22" t="s">
        <v>3714</v>
      </c>
      <c r="F793" s="22" t="s">
        <v>3713</v>
      </c>
      <c r="G793" s="22" t="s">
        <v>3713</v>
      </c>
      <c r="H793" s="22" t="s">
        <v>3713</v>
      </c>
      <c r="I793" s="22" t="s">
        <v>3713</v>
      </c>
      <c r="J793" s="22" t="s">
        <v>3713</v>
      </c>
      <c r="K793" s="22" t="s">
        <v>1130</v>
      </c>
      <c r="L793" s="22" t="s">
        <v>3715</v>
      </c>
      <c r="M793" s="22" t="s">
        <v>91</v>
      </c>
      <c r="N793" s="22" t="e">
        <f>INDEX(#REF!,MATCH($K793,#REF!,0))</f>
        <v>#REF!</v>
      </c>
      <c r="O793" s="21"/>
      <c r="P793" s="25" t="str">
        <f t="shared" si="148"/>
        <v/>
      </c>
      <c r="Q793" s="21"/>
      <c r="R793" s="21"/>
      <c r="S793" s="21"/>
      <c r="T793" s="32" t="str">
        <f t="shared" si="149"/>
        <v>初中语文</v>
      </c>
      <c r="U793" s="32" t="str">
        <f>IFERROR(VLOOKUP(复审!T793,#REF!,2,FALSE),"无此科目")</f>
        <v>无此科目</v>
      </c>
      <c r="V793" s="21" t="str">
        <f t="shared" si="150"/>
        <v/>
      </c>
      <c r="W793" s="21">
        <f t="shared" si="144"/>
        <v>0</v>
      </c>
      <c r="X793" s="21">
        <f t="shared" si="145"/>
        <v>1</v>
      </c>
      <c r="Y793" s="21" t="str">
        <f t="shared" si="151"/>
        <v/>
      </c>
      <c r="Z79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93" s="13" t="str">
        <f t="shared" si="146"/>
        <v/>
      </c>
      <c r="AB793" s="13" t="str">
        <f t="shared" si="152"/>
        <v>N</v>
      </c>
      <c r="AC793" s="13">
        <f t="shared" si="153"/>
        <v>449</v>
      </c>
      <c r="AD793" s="13" t="str">
        <f t="shared" si="154"/>
        <v/>
      </c>
      <c r="AE793" s="13" t="e">
        <f>IF(AND(VLOOKUP($T793,#REF!,2,0)=0,S793=""),"“错误请确认”",IF(VLOOKUP($T793,#REF!,2,0)=0,S793,VLOOKUP($T793,#REF!,2,0)))</f>
        <v>#REF!</v>
      </c>
      <c r="AF793" s="13" t="s">
        <v>3716</v>
      </c>
      <c r="AG793" s="13" t="e">
        <f>IF(VLOOKUP(T793,#REF!,29,0)=0,VLOOKUP(T793,#REF!,23,0)&amp;RIGHT(S793,2),VLOOKUP(T793,#REF!,23,0)&amp;VLOOKUP(T793,#REF!,29,0))</f>
        <v>#REF!</v>
      </c>
      <c r="AH793" s="13" t="s">
        <v>50</v>
      </c>
      <c r="AI793" s="13" t="e">
        <f t="shared" si="155"/>
        <v>#REF!</v>
      </c>
    </row>
    <row r="794" ht="15" customHeight="1" spans="1:35">
      <c r="A794" s="21">
        <f t="shared" si="147"/>
        <v>793</v>
      </c>
      <c r="B794" s="22" t="s">
        <v>3717</v>
      </c>
      <c r="C794" s="22" t="s">
        <v>45</v>
      </c>
      <c r="D794" s="22" t="s">
        <v>36</v>
      </c>
      <c r="E794" s="22" t="s">
        <v>3718</v>
      </c>
      <c r="F794" s="22" t="s">
        <v>3717</v>
      </c>
      <c r="G794" s="22" t="s">
        <v>3717</v>
      </c>
      <c r="H794" s="22" t="s">
        <v>3717</v>
      </c>
      <c r="I794" s="22" t="s">
        <v>3717</v>
      </c>
      <c r="J794" s="22" t="s">
        <v>3717</v>
      </c>
      <c r="K794" s="22" t="s">
        <v>1130</v>
      </c>
      <c r="L794" s="22" t="s">
        <v>3719</v>
      </c>
      <c r="M794" s="22" t="s">
        <v>3720</v>
      </c>
      <c r="N794" s="22" t="e">
        <f>INDEX(#REF!,MATCH($K794,#REF!,0))</f>
        <v>#REF!</v>
      </c>
      <c r="O794" s="21"/>
      <c r="P794" s="25" t="str">
        <f t="shared" si="148"/>
        <v>初中语文第8考场</v>
      </c>
      <c r="Q794" s="21"/>
      <c r="R794" s="21">
        <v>211</v>
      </c>
      <c r="S794" s="21" t="s">
        <v>3564</v>
      </c>
      <c r="T794" s="32" t="str">
        <f t="shared" si="149"/>
        <v>初中语文</v>
      </c>
      <c r="U794" s="32" t="str">
        <f>IFERROR(VLOOKUP(复审!T794,#REF!,2,FALSE),"无此科目")</f>
        <v>无此科目</v>
      </c>
      <c r="V794" s="21" t="str">
        <f t="shared" si="150"/>
        <v>无此科目211</v>
      </c>
      <c r="W794" s="21">
        <f t="shared" si="144"/>
        <v>211</v>
      </c>
      <c r="X794" s="21">
        <f t="shared" si="145"/>
        <v>1</v>
      </c>
      <c r="Y794" s="21">
        <f t="shared" si="151"/>
        <v>1</v>
      </c>
      <c r="Z79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94" s="13" t="str">
        <f t="shared" si="146"/>
        <v/>
      </c>
      <c r="AB794" s="13" t="str">
        <f t="shared" si="152"/>
        <v>Y</v>
      </c>
      <c r="AC794" s="13" t="str">
        <f t="shared" si="153"/>
        <v/>
      </c>
      <c r="AD794" s="13">
        <f t="shared" si="154"/>
        <v>1</v>
      </c>
      <c r="AE794" s="13" t="e">
        <f>IF(AND(VLOOKUP($T794,#REF!,2,0)=0,S794=""),"“错误请确认”",IF(VLOOKUP($T794,#REF!,2,0)=0,S794,VLOOKUP($T794,#REF!,2,0)))</f>
        <v>#REF!</v>
      </c>
      <c r="AF794" s="13" t="s">
        <v>3721</v>
      </c>
      <c r="AG794" s="13" t="e">
        <f>IF(VLOOKUP(T794,#REF!,29,0)=0,VLOOKUP(T794,#REF!,23,0)&amp;RIGHT(S794,2),VLOOKUP(T794,#REF!,23,0)&amp;VLOOKUP(T794,#REF!,29,0))</f>
        <v>#REF!</v>
      </c>
      <c r="AH794" s="13" t="s">
        <v>3566</v>
      </c>
      <c r="AI794" s="13" t="e">
        <f t="shared" si="155"/>
        <v>#REF!</v>
      </c>
    </row>
    <row r="795" ht="15" customHeight="1" spans="1:35">
      <c r="A795" s="21">
        <f t="shared" si="147"/>
        <v>794</v>
      </c>
      <c r="B795" s="22" t="s">
        <v>3722</v>
      </c>
      <c r="C795" s="22" t="s">
        <v>35</v>
      </c>
      <c r="D795" s="22" t="s">
        <v>36</v>
      </c>
      <c r="E795" s="22" t="s">
        <v>3723</v>
      </c>
      <c r="F795" s="22" t="s">
        <v>3722</v>
      </c>
      <c r="G795" s="22" t="s">
        <v>3722</v>
      </c>
      <c r="H795" s="22" t="s">
        <v>3722</v>
      </c>
      <c r="I795" s="22" t="s">
        <v>3722</v>
      </c>
      <c r="J795" s="22" t="s">
        <v>3722</v>
      </c>
      <c r="K795" s="22" t="s">
        <v>1130</v>
      </c>
      <c r="L795" s="22" t="s">
        <v>3724</v>
      </c>
      <c r="M795" s="22" t="s">
        <v>3724</v>
      </c>
      <c r="N795" s="22" t="e">
        <f>INDEX(#REF!,MATCH($K795,#REF!,0))</f>
        <v>#REF!</v>
      </c>
      <c r="O795" s="21"/>
      <c r="P795" s="25" t="str">
        <f t="shared" si="148"/>
        <v/>
      </c>
      <c r="Q795" s="21"/>
      <c r="R795" s="21"/>
      <c r="S795" s="21"/>
      <c r="T795" s="32" t="str">
        <f t="shared" si="149"/>
        <v>初中语文</v>
      </c>
      <c r="U795" s="32" t="str">
        <f>IFERROR(VLOOKUP(复审!T795,#REF!,2,FALSE),"无此科目")</f>
        <v>无此科目</v>
      </c>
      <c r="V795" s="21" t="str">
        <f t="shared" si="150"/>
        <v/>
      </c>
      <c r="W795" s="21">
        <f t="shared" si="144"/>
        <v>0</v>
      </c>
      <c r="X795" s="21">
        <f t="shared" si="145"/>
        <v>1</v>
      </c>
      <c r="Y795" s="21" t="str">
        <f t="shared" si="151"/>
        <v/>
      </c>
      <c r="Z79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95" s="13" t="str">
        <f t="shared" si="146"/>
        <v/>
      </c>
      <c r="AB795" s="13" t="str">
        <f t="shared" si="152"/>
        <v>N</v>
      </c>
      <c r="AC795" s="13">
        <f t="shared" si="153"/>
        <v>450</v>
      </c>
      <c r="AD795" s="13" t="str">
        <f t="shared" si="154"/>
        <v/>
      </c>
      <c r="AE795" s="13" t="e">
        <f>IF(AND(VLOOKUP($T795,#REF!,2,0)=0,S795=""),"“错误请确认”",IF(VLOOKUP($T795,#REF!,2,0)=0,S795,VLOOKUP($T795,#REF!,2,0)))</f>
        <v>#REF!</v>
      </c>
      <c r="AF795" s="13" t="s">
        <v>3725</v>
      </c>
      <c r="AG795" s="13" t="e">
        <f>IF(VLOOKUP(T795,#REF!,29,0)=0,VLOOKUP(T795,#REF!,23,0)&amp;RIGHT(S795,2),VLOOKUP(T795,#REF!,23,0)&amp;VLOOKUP(T795,#REF!,29,0))</f>
        <v>#REF!</v>
      </c>
      <c r="AH795" s="13" t="s">
        <v>50</v>
      </c>
      <c r="AI795" s="13" t="e">
        <f t="shared" si="155"/>
        <v>#REF!</v>
      </c>
    </row>
    <row r="796" ht="15" customHeight="1" spans="1:35">
      <c r="A796" s="21">
        <f t="shared" si="147"/>
        <v>795</v>
      </c>
      <c r="B796" s="22" t="s">
        <v>3726</v>
      </c>
      <c r="C796" s="22" t="s">
        <v>45</v>
      </c>
      <c r="D796" s="22" t="s">
        <v>36</v>
      </c>
      <c r="E796" s="22" t="s">
        <v>3727</v>
      </c>
      <c r="F796" s="22" t="s">
        <v>3726</v>
      </c>
      <c r="G796" s="22" t="s">
        <v>3726</v>
      </c>
      <c r="H796" s="22" t="s">
        <v>3726</v>
      </c>
      <c r="I796" s="22" t="s">
        <v>3726</v>
      </c>
      <c r="J796" s="22" t="s">
        <v>3726</v>
      </c>
      <c r="K796" s="22" t="s">
        <v>1130</v>
      </c>
      <c r="L796" s="22" t="s">
        <v>3728</v>
      </c>
      <c r="M796" s="22" t="s">
        <v>3729</v>
      </c>
      <c r="N796" s="22" t="e">
        <f>INDEX(#REF!,MATCH($K796,#REF!,0))</f>
        <v>#REF!</v>
      </c>
      <c r="O796" s="21"/>
      <c r="P796" s="25" t="str">
        <f t="shared" si="148"/>
        <v>初中语文第11考场</v>
      </c>
      <c r="Q796" s="21"/>
      <c r="R796" s="21">
        <v>309</v>
      </c>
      <c r="S796" s="21" t="s">
        <v>3564</v>
      </c>
      <c r="T796" s="32" t="str">
        <f t="shared" si="149"/>
        <v>初中语文</v>
      </c>
      <c r="U796" s="32" t="str">
        <f>IFERROR(VLOOKUP(复审!T796,#REF!,2,FALSE),"无此科目")</f>
        <v>无此科目</v>
      </c>
      <c r="V796" s="21" t="str">
        <f t="shared" si="150"/>
        <v>无此科目309</v>
      </c>
      <c r="W796" s="21">
        <f t="shared" si="144"/>
        <v>309</v>
      </c>
      <c r="X796" s="21">
        <f t="shared" si="145"/>
        <v>1</v>
      </c>
      <c r="Y796" s="21">
        <f t="shared" si="151"/>
        <v>1</v>
      </c>
      <c r="Z79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96" s="13" t="str">
        <f t="shared" si="146"/>
        <v/>
      </c>
      <c r="AB796" s="13" t="str">
        <f t="shared" si="152"/>
        <v>Y</v>
      </c>
      <c r="AC796" s="13" t="str">
        <f t="shared" si="153"/>
        <v/>
      </c>
      <c r="AD796" s="13">
        <f t="shared" si="154"/>
        <v>1</v>
      </c>
      <c r="AE796" s="13" t="e">
        <f>IF(AND(VLOOKUP($T796,#REF!,2,0)=0,S796=""),"“错误请确认”",IF(VLOOKUP($T796,#REF!,2,0)=0,S796,VLOOKUP($T796,#REF!,2,0)))</f>
        <v>#REF!</v>
      </c>
      <c r="AF796" s="13" t="s">
        <v>3730</v>
      </c>
      <c r="AG796" s="13" t="e">
        <f>IF(VLOOKUP(T796,#REF!,29,0)=0,VLOOKUP(T796,#REF!,23,0)&amp;RIGHT(S796,2),VLOOKUP(T796,#REF!,23,0)&amp;VLOOKUP(T796,#REF!,29,0))</f>
        <v>#REF!</v>
      </c>
      <c r="AH796" s="13" t="s">
        <v>226</v>
      </c>
      <c r="AI796" s="13" t="e">
        <f t="shared" si="155"/>
        <v>#REF!</v>
      </c>
    </row>
    <row r="797" ht="15" customHeight="1" spans="1:35">
      <c r="A797" s="21">
        <f t="shared" si="147"/>
        <v>796</v>
      </c>
      <c r="B797" s="22" t="s">
        <v>3731</v>
      </c>
      <c r="C797" s="22" t="s">
        <v>45</v>
      </c>
      <c r="D797" s="22" t="s">
        <v>36</v>
      </c>
      <c r="E797" s="22" t="s">
        <v>3732</v>
      </c>
      <c r="F797" s="22" t="s">
        <v>3731</v>
      </c>
      <c r="G797" s="22" t="s">
        <v>3731</v>
      </c>
      <c r="H797" s="22" t="s">
        <v>3731</v>
      </c>
      <c r="I797" s="22" t="s">
        <v>3731</v>
      </c>
      <c r="J797" s="22" t="s">
        <v>3731</v>
      </c>
      <c r="K797" s="22" t="s">
        <v>1130</v>
      </c>
      <c r="L797" s="22" t="s">
        <v>3733</v>
      </c>
      <c r="M797" s="22" t="s">
        <v>3734</v>
      </c>
      <c r="N797" s="22" t="e">
        <f>INDEX(#REF!,MATCH($K797,#REF!,0))</f>
        <v>#REF!</v>
      </c>
      <c r="O797" s="21"/>
      <c r="P797" s="25" t="str">
        <f t="shared" si="148"/>
        <v/>
      </c>
      <c r="Q797" s="21"/>
      <c r="R797" s="21"/>
      <c r="S797" s="21"/>
      <c r="T797" s="32" t="str">
        <f t="shared" si="149"/>
        <v>初中语文</v>
      </c>
      <c r="U797" s="32" t="str">
        <f>IFERROR(VLOOKUP(复审!T797,#REF!,2,FALSE),"无此科目")</f>
        <v>无此科目</v>
      </c>
      <c r="V797" s="21" t="str">
        <f t="shared" si="150"/>
        <v/>
      </c>
      <c r="W797" s="21">
        <f t="shared" si="144"/>
        <v>0</v>
      </c>
      <c r="X797" s="21">
        <f t="shared" si="145"/>
        <v>1</v>
      </c>
      <c r="Y797" s="21" t="str">
        <f t="shared" si="151"/>
        <v/>
      </c>
      <c r="Z79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97" s="13" t="str">
        <f t="shared" si="146"/>
        <v/>
      </c>
      <c r="AB797" s="13" t="str">
        <f t="shared" si="152"/>
        <v>N</v>
      </c>
      <c r="AC797" s="13">
        <f t="shared" si="153"/>
        <v>451</v>
      </c>
      <c r="AD797" s="13" t="str">
        <f t="shared" si="154"/>
        <v/>
      </c>
      <c r="AE797" s="13" t="e">
        <f>IF(AND(VLOOKUP($T797,#REF!,2,0)=0,S797=""),"“错误请确认”",IF(VLOOKUP($T797,#REF!,2,0)=0,S797,VLOOKUP($T797,#REF!,2,0)))</f>
        <v>#REF!</v>
      </c>
      <c r="AF797" s="13" t="s">
        <v>3735</v>
      </c>
      <c r="AG797" s="13" t="e">
        <f>IF(VLOOKUP(T797,#REF!,29,0)=0,VLOOKUP(T797,#REF!,23,0)&amp;RIGHT(S797,2),VLOOKUP(T797,#REF!,23,0)&amp;VLOOKUP(T797,#REF!,29,0))</f>
        <v>#REF!</v>
      </c>
      <c r="AH797" s="13" t="s">
        <v>50</v>
      </c>
      <c r="AI797" s="13" t="e">
        <f t="shared" si="155"/>
        <v>#REF!</v>
      </c>
    </row>
    <row r="798" ht="15" customHeight="1" spans="1:35">
      <c r="A798" s="21">
        <f t="shared" si="147"/>
        <v>797</v>
      </c>
      <c r="B798" s="22" t="s">
        <v>3736</v>
      </c>
      <c r="C798" s="22" t="s">
        <v>45</v>
      </c>
      <c r="D798" s="22" t="s">
        <v>36</v>
      </c>
      <c r="E798" s="22" t="s">
        <v>3737</v>
      </c>
      <c r="F798" s="22" t="s">
        <v>3736</v>
      </c>
      <c r="G798" s="22" t="s">
        <v>3736</v>
      </c>
      <c r="H798" s="22" t="s">
        <v>3736</v>
      </c>
      <c r="I798" s="22" t="s">
        <v>3736</v>
      </c>
      <c r="J798" s="22" t="s">
        <v>3736</v>
      </c>
      <c r="K798" s="22" t="s">
        <v>1130</v>
      </c>
      <c r="L798" s="22" t="s">
        <v>3738</v>
      </c>
      <c r="M798" s="22" t="s">
        <v>91</v>
      </c>
      <c r="N798" s="22" t="e">
        <f>INDEX(#REF!,MATCH($K798,#REF!,0))</f>
        <v>#REF!</v>
      </c>
      <c r="O798" s="21"/>
      <c r="P798" s="25" t="str">
        <f t="shared" si="148"/>
        <v>初中语文第12考场</v>
      </c>
      <c r="Q798" s="21"/>
      <c r="R798" s="21">
        <v>348</v>
      </c>
      <c r="S798" s="21" t="s">
        <v>3564</v>
      </c>
      <c r="T798" s="32" t="str">
        <f t="shared" si="149"/>
        <v>初中语文</v>
      </c>
      <c r="U798" s="32" t="str">
        <f>IFERROR(VLOOKUP(复审!T798,#REF!,2,FALSE),"无此科目")</f>
        <v>无此科目</v>
      </c>
      <c r="V798" s="21" t="str">
        <f t="shared" si="150"/>
        <v>无此科目348</v>
      </c>
      <c r="W798" s="21">
        <f t="shared" si="144"/>
        <v>348</v>
      </c>
      <c r="X798" s="21">
        <f t="shared" si="145"/>
        <v>1</v>
      </c>
      <c r="Y798" s="21">
        <f t="shared" si="151"/>
        <v>1</v>
      </c>
      <c r="Z79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98" s="13" t="str">
        <f t="shared" si="146"/>
        <v/>
      </c>
      <c r="AB798" s="13" t="str">
        <f t="shared" si="152"/>
        <v>Y</v>
      </c>
      <c r="AC798" s="13" t="str">
        <f t="shared" si="153"/>
        <v/>
      </c>
      <c r="AD798" s="13">
        <f t="shared" si="154"/>
        <v>1</v>
      </c>
      <c r="AE798" s="13" t="e">
        <f>IF(AND(VLOOKUP($T798,#REF!,2,0)=0,S798=""),"“错误请确认”",IF(VLOOKUP($T798,#REF!,2,0)=0,S798,VLOOKUP($T798,#REF!,2,0)))</f>
        <v>#REF!</v>
      </c>
      <c r="AF798" s="13" t="s">
        <v>3739</v>
      </c>
      <c r="AG798" s="13" t="e">
        <f>IF(VLOOKUP(T798,#REF!,29,0)=0,VLOOKUP(T798,#REF!,23,0)&amp;RIGHT(S798,2),VLOOKUP(T798,#REF!,23,0)&amp;VLOOKUP(T798,#REF!,29,0))</f>
        <v>#REF!</v>
      </c>
      <c r="AH798" s="13" t="s">
        <v>3610</v>
      </c>
      <c r="AI798" s="13" t="e">
        <f t="shared" si="155"/>
        <v>#REF!</v>
      </c>
    </row>
    <row r="799" ht="15" customHeight="1" spans="1:35">
      <c r="A799" s="21">
        <f t="shared" si="147"/>
        <v>798</v>
      </c>
      <c r="B799" s="22" t="s">
        <v>3740</v>
      </c>
      <c r="C799" s="22" t="s">
        <v>45</v>
      </c>
      <c r="D799" s="22" t="s">
        <v>36</v>
      </c>
      <c r="E799" s="22" t="s">
        <v>3741</v>
      </c>
      <c r="F799" s="22" t="s">
        <v>3740</v>
      </c>
      <c r="G799" s="22" t="s">
        <v>3740</v>
      </c>
      <c r="H799" s="22" t="s">
        <v>3740</v>
      </c>
      <c r="I799" s="22" t="s">
        <v>3740</v>
      </c>
      <c r="J799" s="22" t="s">
        <v>3740</v>
      </c>
      <c r="K799" s="22" t="s">
        <v>1130</v>
      </c>
      <c r="L799" s="22" t="s">
        <v>3742</v>
      </c>
      <c r="M799" s="22" t="s">
        <v>3743</v>
      </c>
      <c r="N799" s="22" t="e">
        <f>INDEX(#REF!,MATCH($K799,#REF!,0))</f>
        <v>#REF!</v>
      </c>
      <c r="O799" s="21"/>
      <c r="P799" s="25" t="str">
        <f t="shared" si="148"/>
        <v>初中语文第10考场</v>
      </c>
      <c r="Q799" s="21"/>
      <c r="R799" s="21">
        <v>283</v>
      </c>
      <c r="S799" s="21" t="s">
        <v>3564</v>
      </c>
      <c r="T799" s="32" t="str">
        <f t="shared" si="149"/>
        <v>初中语文</v>
      </c>
      <c r="U799" s="32" t="str">
        <f>IFERROR(VLOOKUP(复审!T799,#REF!,2,FALSE),"无此科目")</f>
        <v>无此科目</v>
      </c>
      <c r="V799" s="21" t="str">
        <f t="shared" si="150"/>
        <v>无此科目283</v>
      </c>
      <c r="W799" s="21">
        <f t="shared" si="144"/>
        <v>283</v>
      </c>
      <c r="X799" s="21">
        <f t="shared" si="145"/>
        <v>1</v>
      </c>
      <c r="Y799" s="21">
        <f t="shared" si="151"/>
        <v>1</v>
      </c>
      <c r="Z79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799" s="13" t="str">
        <f t="shared" si="146"/>
        <v/>
      </c>
      <c r="AB799" s="13" t="str">
        <f t="shared" si="152"/>
        <v>Y</v>
      </c>
      <c r="AC799" s="13" t="str">
        <f t="shared" si="153"/>
        <v/>
      </c>
      <c r="AD799" s="13">
        <f t="shared" si="154"/>
        <v>1</v>
      </c>
      <c r="AE799" s="13" t="e">
        <f>IF(AND(VLOOKUP($T799,#REF!,2,0)=0,S799=""),"“错误请确认”",IF(VLOOKUP($T799,#REF!,2,0)=0,S799,VLOOKUP($T799,#REF!,2,0)))</f>
        <v>#REF!</v>
      </c>
      <c r="AF799" s="13" t="s">
        <v>3744</v>
      </c>
      <c r="AG799" s="13" t="e">
        <f>IF(VLOOKUP(T799,#REF!,29,0)=0,VLOOKUP(T799,#REF!,23,0)&amp;RIGHT(S799,2),VLOOKUP(T799,#REF!,23,0)&amp;VLOOKUP(T799,#REF!,29,0))</f>
        <v>#REF!</v>
      </c>
      <c r="AH799" s="13" t="s">
        <v>1130</v>
      </c>
      <c r="AI799" s="13" t="e">
        <f t="shared" si="155"/>
        <v>#REF!</v>
      </c>
    </row>
    <row r="800" ht="15" customHeight="1" spans="1:35">
      <c r="A800" s="21">
        <f t="shared" si="147"/>
        <v>799</v>
      </c>
      <c r="B800" s="22" t="s">
        <v>3745</v>
      </c>
      <c r="C800" s="22" t="s">
        <v>45</v>
      </c>
      <c r="D800" s="22" t="s">
        <v>36</v>
      </c>
      <c r="E800" s="22" t="s">
        <v>3746</v>
      </c>
      <c r="F800" s="22" t="s">
        <v>3745</v>
      </c>
      <c r="G800" s="22" t="s">
        <v>3745</v>
      </c>
      <c r="H800" s="22" t="s">
        <v>3745</v>
      </c>
      <c r="I800" s="22" t="s">
        <v>3745</v>
      </c>
      <c r="J800" s="22" t="s">
        <v>3745</v>
      </c>
      <c r="K800" s="22" t="s">
        <v>1130</v>
      </c>
      <c r="L800" s="22" t="s">
        <v>3747</v>
      </c>
      <c r="M800" s="22" t="s">
        <v>3748</v>
      </c>
      <c r="N800" s="22" t="e">
        <f>INDEX(#REF!,MATCH($K800,#REF!,0))</f>
        <v>#REF!</v>
      </c>
      <c r="O800" s="21"/>
      <c r="P800" s="25" t="str">
        <f t="shared" si="148"/>
        <v/>
      </c>
      <c r="Q800" s="21"/>
      <c r="R800" s="21"/>
      <c r="S800" s="21"/>
      <c r="T800" s="32" t="str">
        <f t="shared" si="149"/>
        <v>初中语文</v>
      </c>
      <c r="U800" s="32" t="str">
        <f>IFERROR(VLOOKUP(复审!T800,#REF!,2,FALSE),"无此科目")</f>
        <v>无此科目</v>
      </c>
      <c r="V800" s="21" t="str">
        <f t="shared" si="150"/>
        <v/>
      </c>
      <c r="W800" s="21">
        <f t="shared" si="144"/>
        <v>0</v>
      </c>
      <c r="X800" s="21">
        <f t="shared" si="145"/>
        <v>1</v>
      </c>
      <c r="Y800" s="21" t="str">
        <f t="shared" si="151"/>
        <v/>
      </c>
      <c r="Z80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00" s="13" t="str">
        <f t="shared" si="146"/>
        <v/>
      </c>
      <c r="AB800" s="13" t="str">
        <f t="shared" si="152"/>
        <v>N</v>
      </c>
      <c r="AC800" s="13">
        <f t="shared" si="153"/>
        <v>452</v>
      </c>
      <c r="AD800" s="13" t="str">
        <f t="shared" si="154"/>
        <v/>
      </c>
      <c r="AE800" s="13" t="e">
        <f>IF(AND(VLOOKUP($T800,#REF!,2,0)=0,S800=""),"“错误请确认”",IF(VLOOKUP($T800,#REF!,2,0)=0,S800,VLOOKUP($T800,#REF!,2,0)))</f>
        <v>#REF!</v>
      </c>
      <c r="AF800" s="13" t="s">
        <v>3749</v>
      </c>
      <c r="AG800" s="13" t="e">
        <f>IF(VLOOKUP(T800,#REF!,29,0)=0,VLOOKUP(T800,#REF!,23,0)&amp;RIGHT(S800,2),VLOOKUP(T800,#REF!,23,0)&amp;VLOOKUP(T800,#REF!,29,0))</f>
        <v>#REF!</v>
      </c>
      <c r="AH800" s="13" t="s">
        <v>50</v>
      </c>
      <c r="AI800" s="13" t="e">
        <f t="shared" si="155"/>
        <v>#REF!</v>
      </c>
    </row>
    <row r="801" ht="15" customHeight="1" spans="1:35">
      <c r="A801" s="21">
        <f t="shared" si="147"/>
        <v>800</v>
      </c>
      <c r="B801" s="22" t="s">
        <v>3750</v>
      </c>
      <c r="C801" s="22" t="s">
        <v>45</v>
      </c>
      <c r="D801" s="22" t="s">
        <v>36</v>
      </c>
      <c r="E801" s="22" t="s">
        <v>3751</v>
      </c>
      <c r="F801" s="22" t="s">
        <v>3750</v>
      </c>
      <c r="G801" s="22" t="s">
        <v>3750</v>
      </c>
      <c r="H801" s="22" t="s">
        <v>3750</v>
      </c>
      <c r="I801" s="22" t="s">
        <v>3750</v>
      </c>
      <c r="J801" s="22" t="s">
        <v>3750</v>
      </c>
      <c r="K801" s="22" t="s">
        <v>1130</v>
      </c>
      <c r="L801" s="22" t="s">
        <v>3752</v>
      </c>
      <c r="M801" s="22" t="s">
        <v>91</v>
      </c>
      <c r="N801" s="22" t="e">
        <f>INDEX(#REF!,MATCH($K801,#REF!,0))</f>
        <v>#REF!</v>
      </c>
      <c r="O801" s="21"/>
      <c r="P801" s="25" t="str">
        <f t="shared" si="148"/>
        <v/>
      </c>
      <c r="Q801" s="21"/>
      <c r="R801" s="21"/>
      <c r="S801" s="21"/>
      <c r="T801" s="32" t="str">
        <f t="shared" si="149"/>
        <v>初中语文</v>
      </c>
      <c r="U801" s="32" t="str">
        <f>IFERROR(VLOOKUP(复审!T801,#REF!,2,FALSE),"无此科目")</f>
        <v>无此科目</v>
      </c>
      <c r="V801" s="21" t="str">
        <f t="shared" si="150"/>
        <v/>
      </c>
      <c r="W801" s="21">
        <f t="shared" si="144"/>
        <v>0</v>
      </c>
      <c r="X801" s="21">
        <f t="shared" si="145"/>
        <v>1</v>
      </c>
      <c r="Y801" s="21" t="str">
        <f t="shared" si="151"/>
        <v/>
      </c>
      <c r="Z80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01" s="13" t="str">
        <f t="shared" si="146"/>
        <v/>
      </c>
      <c r="AB801" s="13" t="str">
        <f t="shared" si="152"/>
        <v>N</v>
      </c>
      <c r="AC801" s="13">
        <f t="shared" si="153"/>
        <v>453</v>
      </c>
      <c r="AD801" s="13" t="str">
        <f t="shared" si="154"/>
        <v/>
      </c>
      <c r="AE801" s="13" t="e">
        <f>IF(AND(VLOOKUP($T801,#REF!,2,0)=0,S801=""),"“错误请确认”",IF(VLOOKUP($T801,#REF!,2,0)=0,S801,VLOOKUP($T801,#REF!,2,0)))</f>
        <v>#REF!</v>
      </c>
      <c r="AF801" s="13" t="s">
        <v>3753</v>
      </c>
      <c r="AG801" s="13" t="e">
        <f>IF(VLOOKUP(T801,#REF!,29,0)=0,VLOOKUP(T801,#REF!,23,0)&amp;RIGHT(S801,2),VLOOKUP(T801,#REF!,23,0)&amp;VLOOKUP(T801,#REF!,29,0))</f>
        <v>#REF!</v>
      </c>
      <c r="AH801" s="13" t="s">
        <v>50</v>
      </c>
      <c r="AI801" s="13" t="e">
        <f t="shared" si="155"/>
        <v>#REF!</v>
      </c>
    </row>
    <row r="802" ht="15" customHeight="1" spans="1:35">
      <c r="A802" s="21">
        <f t="shared" si="147"/>
        <v>801</v>
      </c>
      <c r="B802" s="22" t="s">
        <v>3754</v>
      </c>
      <c r="C802" s="22" t="s">
        <v>45</v>
      </c>
      <c r="D802" s="22" t="s">
        <v>36</v>
      </c>
      <c r="E802" s="22" t="s">
        <v>3755</v>
      </c>
      <c r="F802" s="22" t="s">
        <v>3754</v>
      </c>
      <c r="G802" s="22" t="s">
        <v>3754</v>
      </c>
      <c r="H802" s="22" t="s">
        <v>3754</v>
      </c>
      <c r="I802" s="22" t="s">
        <v>3754</v>
      </c>
      <c r="J802" s="22" t="s">
        <v>3754</v>
      </c>
      <c r="K802" s="22" t="s">
        <v>1130</v>
      </c>
      <c r="L802" s="22" t="s">
        <v>3756</v>
      </c>
      <c r="M802" s="22" t="s">
        <v>91</v>
      </c>
      <c r="N802" s="22" t="e">
        <f>INDEX(#REF!,MATCH($K802,#REF!,0))</f>
        <v>#REF!</v>
      </c>
      <c r="O802" s="21"/>
      <c r="P802" s="25" t="str">
        <f t="shared" si="148"/>
        <v>初中语文第1考场</v>
      </c>
      <c r="Q802" s="21"/>
      <c r="R802" s="21">
        <v>15</v>
      </c>
      <c r="S802" s="21" t="s">
        <v>1569</v>
      </c>
      <c r="T802" s="32" t="str">
        <f t="shared" si="149"/>
        <v>初中语文</v>
      </c>
      <c r="U802" s="32" t="str">
        <f>IFERROR(VLOOKUP(复审!T802,#REF!,2,FALSE),"无此科目")</f>
        <v>无此科目</v>
      </c>
      <c r="V802" s="21" t="str">
        <f t="shared" si="150"/>
        <v>无此科目015</v>
      </c>
      <c r="W802" s="21">
        <f t="shared" si="144"/>
        <v>15</v>
      </c>
      <c r="X802" s="21">
        <f t="shared" si="145"/>
        <v>1</v>
      </c>
      <c r="Y802" s="21">
        <f t="shared" si="151"/>
        <v>1</v>
      </c>
      <c r="Z80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02" s="13" t="str">
        <f t="shared" si="146"/>
        <v/>
      </c>
      <c r="AB802" s="13" t="str">
        <f t="shared" si="152"/>
        <v>Y</v>
      </c>
      <c r="AC802" s="13" t="str">
        <f t="shared" si="153"/>
        <v/>
      </c>
      <c r="AD802" s="13">
        <f t="shared" si="154"/>
        <v>1</v>
      </c>
      <c r="AE802" s="13" t="e">
        <f>IF(AND(VLOOKUP($T802,#REF!,2,0)=0,S802=""),"“错误请确认”",IF(VLOOKUP($T802,#REF!,2,0)=0,S802,VLOOKUP($T802,#REF!,2,0)))</f>
        <v>#REF!</v>
      </c>
      <c r="AF802" s="13" t="s">
        <v>3757</v>
      </c>
      <c r="AG802" s="13" t="e">
        <f>IF(VLOOKUP(T802,#REF!,29,0)=0,VLOOKUP(T802,#REF!,23,0)&amp;RIGHT(S802,2),VLOOKUP(T802,#REF!,23,0)&amp;VLOOKUP(T802,#REF!,29,0))</f>
        <v>#REF!</v>
      </c>
      <c r="AH802" s="13" t="s">
        <v>3566</v>
      </c>
      <c r="AI802" s="13" t="e">
        <f t="shared" si="155"/>
        <v>#REF!</v>
      </c>
    </row>
    <row r="803" ht="15" customHeight="1" spans="1:35">
      <c r="A803" s="21">
        <f t="shared" si="147"/>
        <v>802</v>
      </c>
      <c r="B803" s="22" t="s">
        <v>3758</v>
      </c>
      <c r="C803" s="22" t="s">
        <v>45</v>
      </c>
      <c r="D803" s="22" t="s">
        <v>36</v>
      </c>
      <c r="E803" s="22" t="s">
        <v>3759</v>
      </c>
      <c r="F803" s="22" t="s">
        <v>3758</v>
      </c>
      <c r="G803" s="22" t="s">
        <v>3758</v>
      </c>
      <c r="H803" s="22" t="s">
        <v>3758</v>
      </c>
      <c r="I803" s="22" t="s">
        <v>3758</v>
      </c>
      <c r="J803" s="22" t="s">
        <v>3758</v>
      </c>
      <c r="K803" s="22" t="s">
        <v>1130</v>
      </c>
      <c r="L803" s="22" t="s">
        <v>3760</v>
      </c>
      <c r="M803" s="22" t="s">
        <v>3761</v>
      </c>
      <c r="N803" s="22" t="e">
        <f>INDEX(#REF!,MATCH($K803,#REF!,0))</f>
        <v>#REF!</v>
      </c>
      <c r="O803" s="21"/>
      <c r="P803" s="25" t="str">
        <f t="shared" si="148"/>
        <v>初中语文第7考场</v>
      </c>
      <c r="Q803" s="21"/>
      <c r="R803" s="21">
        <v>184</v>
      </c>
      <c r="S803" s="21" t="s">
        <v>1569</v>
      </c>
      <c r="T803" s="32" t="str">
        <f t="shared" si="149"/>
        <v>初中语文</v>
      </c>
      <c r="U803" s="32" t="str">
        <f>IFERROR(VLOOKUP(复审!T803,#REF!,2,FALSE),"无此科目")</f>
        <v>无此科目</v>
      </c>
      <c r="V803" s="21" t="str">
        <f t="shared" si="150"/>
        <v>无此科目184</v>
      </c>
      <c r="W803" s="21">
        <f t="shared" si="144"/>
        <v>184</v>
      </c>
      <c r="X803" s="21">
        <f t="shared" si="145"/>
        <v>1</v>
      </c>
      <c r="Y803" s="21">
        <f t="shared" si="151"/>
        <v>1</v>
      </c>
      <c r="Z80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03" s="13" t="str">
        <f t="shared" si="146"/>
        <v/>
      </c>
      <c r="AB803" s="13" t="str">
        <f t="shared" si="152"/>
        <v>Y</v>
      </c>
      <c r="AC803" s="13" t="str">
        <f t="shared" si="153"/>
        <v/>
      </c>
      <c r="AD803" s="13">
        <f t="shared" si="154"/>
        <v>1</v>
      </c>
      <c r="AE803" s="13" t="e">
        <f>IF(AND(VLOOKUP($T803,#REF!,2,0)=0,S803=""),"“错误请确认”",IF(VLOOKUP($T803,#REF!,2,0)=0,S803,VLOOKUP($T803,#REF!,2,0)))</f>
        <v>#REF!</v>
      </c>
      <c r="AF803" s="13" t="s">
        <v>3762</v>
      </c>
      <c r="AG803" s="13" t="e">
        <f>IF(VLOOKUP(T803,#REF!,29,0)=0,VLOOKUP(T803,#REF!,23,0)&amp;RIGHT(S803,2),VLOOKUP(T803,#REF!,23,0)&amp;VLOOKUP(T803,#REF!,29,0))</f>
        <v>#REF!</v>
      </c>
      <c r="AH803" s="13" t="s">
        <v>1130</v>
      </c>
      <c r="AI803" s="13" t="e">
        <f t="shared" si="155"/>
        <v>#REF!</v>
      </c>
    </row>
    <row r="804" ht="15" customHeight="1" spans="1:35">
      <c r="A804" s="21">
        <f t="shared" si="147"/>
        <v>803</v>
      </c>
      <c r="B804" s="22" t="s">
        <v>3763</v>
      </c>
      <c r="C804" s="22" t="s">
        <v>45</v>
      </c>
      <c r="D804" s="22" t="s">
        <v>1455</v>
      </c>
      <c r="E804" s="22" t="s">
        <v>3764</v>
      </c>
      <c r="F804" s="22" t="s">
        <v>3763</v>
      </c>
      <c r="G804" s="22" t="s">
        <v>3763</v>
      </c>
      <c r="H804" s="22" t="s">
        <v>3763</v>
      </c>
      <c r="I804" s="22" t="s">
        <v>3763</v>
      </c>
      <c r="J804" s="22" t="s">
        <v>3763</v>
      </c>
      <c r="K804" s="22" t="s">
        <v>1130</v>
      </c>
      <c r="L804" s="22" t="s">
        <v>3765</v>
      </c>
      <c r="M804" s="22" t="s">
        <v>3766</v>
      </c>
      <c r="N804" s="22" t="e">
        <f>INDEX(#REF!,MATCH($K804,#REF!,0))</f>
        <v>#REF!</v>
      </c>
      <c r="O804" s="21"/>
      <c r="P804" s="25" t="str">
        <f t="shared" si="148"/>
        <v>初中语文第10考场</v>
      </c>
      <c r="Q804" s="21"/>
      <c r="R804" s="21">
        <v>278</v>
      </c>
      <c r="S804" s="21" t="s">
        <v>3564</v>
      </c>
      <c r="T804" s="32" t="str">
        <f t="shared" si="149"/>
        <v>初中语文</v>
      </c>
      <c r="U804" s="32" t="str">
        <f>IFERROR(VLOOKUP(复审!T804,#REF!,2,FALSE),"无此科目")</f>
        <v>无此科目</v>
      </c>
      <c r="V804" s="21" t="str">
        <f t="shared" si="150"/>
        <v>无此科目278</v>
      </c>
      <c r="W804" s="21">
        <f t="shared" si="144"/>
        <v>278</v>
      </c>
      <c r="X804" s="21">
        <f t="shared" si="145"/>
        <v>1</v>
      </c>
      <c r="Y804" s="21">
        <f t="shared" si="151"/>
        <v>1</v>
      </c>
      <c r="Z80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04" s="13" t="str">
        <f t="shared" si="146"/>
        <v/>
      </c>
      <c r="AB804" s="13" t="str">
        <f t="shared" si="152"/>
        <v>Y</v>
      </c>
      <c r="AC804" s="13" t="str">
        <f t="shared" si="153"/>
        <v/>
      </c>
      <c r="AD804" s="13">
        <f t="shared" si="154"/>
        <v>1</v>
      </c>
      <c r="AE804" s="13" t="e">
        <f>IF(AND(VLOOKUP($T804,#REF!,2,0)=0,S804=""),"“错误请确认”",IF(VLOOKUP($T804,#REF!,2,0)=0,S804,VLOOKUP($T804,#REF!,2,0)))</f>
        <v>#REF!</v>
      </c>
      <c r="AF804" s="13" t="s">
        <v>3767</v>
      </c>
      <c r="AG804" s="13" t="e">
        <f>IF(VLOOKUP(T804,#REF!,29,0)=0,VLOOKUP(T804,#REF!,23,0)&amp;RIGHT(S804,2),VLOOKUP(T804,#REF!,23,0)&amp;VLOOKUP(T804,#REF!,29,0))</f>
        <v>#REF!</v>
      </c>
      <c r="AH804" s="13" t="s">
        <v>3610</v>
      </c>
      <c r="AI804" s="13" t="e">
        <f t="shared" si="155"/>
        <v>#REF!</v>
      </c>
    </row>
    <row r="805" ht="15" customHeight="1" spans="1:35">
      <c r="A805" s="21">
        <f t="shared" si="147"/>
        <v>804</v>
      </c>
      <c r="B805" s="22" t="s">
        <v>3768</v>
      </c>
      <c r="C805" s="22" t="s">
        <v>35</v>
      </c>
      <c r="D805" s="22" t="s">
        <v>36</v>
      </c>
      <c r="E805" s="22" t="s">
        <v>3769</v>
      </c>
      <c r="F805" s="22" t="s">
        <v>3768</v>
      </c>
      <c r="G805" s="22" t="s">
        <v>3768</v>
      </c>
      <c r="H805" s="22" t="s">
        <v>3768</v>
      </c>
      <c r="I805" s="22" t="s">
        <v>3768</v>
      </c>
      <c r="J805" s="22" t="s">
        <v>3768</v>
      </c>
      <c r="K805" s="22" t="s">
        <v>38</v>
      </c>
      <c r="L805" s="22" t="s">
        <v>3770</v>
      </c>
      <c r="M805" s="22" t="s">
        <v>3771</v>
      </c>
      <c r="N805" s="22" t="e">
        <f>INDEX(#REF!,MATCH($K805,#REF!,0))</f>
        <v>#REF!</v>
      </c>
      <c r="O805" s="21"/>
      <c r="P805" s="25" t="str">
        <f t="shared" si="148"/>
        <v>初中数学第12考场</v>
      </c>
      <c r="Q805" s="21"/>
      <c r="R805" s="21">
        <v>347</v>
      </c>
      <c r="S805" s="21"/>
      <c r="T805" s="32" t="str">
        <f t="shared" si="149"/>
        <v>初中数学</v>
      </c>
      <c r="U805" s="32" t="str">
        <f>IFERROR(VLOOKUP(复审!T805,#REF!,2,FALSE),"无此科目")</f>
        <v>无此科目</v>
      </c>
      <c r="V805" s="21" t="str">
        <f t="shared" si="150"/>
        <v>无此科目347</v>
      </c>
      <c r="W805" s="21">
        <f t="shared" si="144"/>
        <v>347</v>
      </c>
      <c r="X805" s="21">
        <f t="shared" si="145"/>
        <v>1</v>
      </c>
      <c r="Y805" s="21">
        <f t="shared" si="151"/>
        <v>1</v>
      </c>
      <c r="Z80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05" s="13" t="str">
        <f t="shared" si="146"/>
        <v/>
      </c>
      <c r="AB805" s="13" t="str">
        <f t="shared" si="152"/>
        <v>Y</v>
      </c>
      <c r="AC805" s="13" t="str">
        <f t="shared" si="153"/>
        <v/>
      </c>
      <c r="AD805" s="13">
        <f t="shared" si="154"/>
        <v>1</v>
      </c>
      <c r="AE805" s="13" t="e">
        <f>IF(AND(VLOOKUP($T805,#REF!,2,0)=0,S805=""),"“错误请确认”",IF(VLOOKUP($T805,#REF!,2,0)=0,S805,VLOOKUP($T805,#REF!,2,0)))</f>
        <v>#REF!</v>
      </c>
      <c r="AF805" s="13" t="s">
        <v>3772</v>
      </c>
      <c r="AG805" s="13" t="e">
        <f>IF(VLOOKUP(T805,#REF!,29,0)=0,VLOOKUP(T805,#REF!,23,0)&amp;RIGHT(S805,2),VLOOKUP(T805,#REF!,23,0)&amp;VLOOKUP(T805,#REF!,29,0))</f>
        <v>#REF!</v>
      </c>
      <c r="AH805" s="13" t="s">
        <v>61</v>
      </c>
      <c r="AI805" s="13" t="e">
        <f t="shared" si="155"/>
        <v>#REF!</v>
      </c>
    </row>
    <row r="806" ht="15" customHeight="1" spans="1:35">
      <c r="A806" s="21">
        <f t="shared" si="147"/>
        <v>805</v>
      </c>
      <c r="B806" s="22" t="s">
        <v>227</v>
      </c>
      <c r="C806" s="22" t="s">
        <v>35</v>
      </c>
      <c r="D806" s="22" t="s">
        <v>36</v>
      </c>
      <c r="E806" s="22" t="s">
        <v>3773</v>
      </c>
      <c r="F806" s="22" t="s">
        <v>227</v>
      </c>
      <c r="G806" s="22" t="s">
        <v>227</v>
      </c>
      <c r="H806" s="22" t="s">
        <v>227</v>
      </c>
      <c r="I806" s="22" t="s">
        <v>227</v>
      </c>
      <c r="J806" s="22" t="s">
        <v>227</v>
      </c>
      <c r="K806" s="22" t="s">
        <v>38</v>
      </c>
      <c r="L806" s="22" t="s">
        <v>3774</v>
      </c>
      <c r="M806" s="22" t="s">
        <v>3775</v>
      </c>
      <c r="N806" s="22" t="e">
        <f>INDEX(#REF!,MATCH($K806,#REF!,0))</f>
        <v>#REF!</v>
      </c>
      <c r="O806" s="21"/>
      <c r="P806" s="25" t="str">
        <f t="shared" si="148"/>
        <v>初中数学第11考场</v>
      </c>
      <c r="Q806" s="21"/>
      <c r="R806" s="21">
        <v>302</v>
      </c>
      <c r="S806" s="21"/>
      <c r="T806" s="32" t="str">
        <f t="shared" si="149"/>
        <v>初中数学</v>
      </c>
      <c r="U806" s="32" t="str">
        <f>IFERROR(VLOOKUP(复审!T806,#REF!,2,FALSE),"无此科目")</f>
        <v>无此科目</v>
      </c>
      <c r="V806" s="21" t="str">
        <f t="shared" si="150"/>
        <v>无此科目302</v>
      </c>
      <c r="W806" s="21">
        <f t="shared" si="144"/>
        <v>302</v>
      </c>
      <c r="X806" s="21">
        <f t="shared" si="145"/>
        <v>1</v>
      </c>
      <c r="Y806" s="21">
        <f t="shared" si="151"/>
        <v>1</v>
      </c>
      <c r="Z80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06" s="13" t="str">
        <f t="shared" si="146"/>
        <v/>
      </c>
      <c r="AB806" s="13" t="str">
        <f t="shared" si="152"/>
        <v>Y</v>
      </c>
      <c r="AC806" s="13" t="str">
        <f t="shared" si="153"/>
        <v/>
      </c>
      <c r="AD806" s="13">
        <f t="shared" si="154"/>
        <v>1</v>
      </c>
      <c r="AE806" s="13" t="e">
        <f>IF(AND(VLOOKUP($T806,#REF!,2,0)=0,S806=""),"“错误请确认”",IF(VLOOKUP($T806,#REF!,2,0)=0,S806,VLOOKUP($T806,#REF!,2,0)))</f>
        <v>#REF!</v>
      </c>
      <c r="AF806" s="13" t="s">
        <v>3776</v>
      </c>
      <c r="AG806" s="13" t="e">
        <f>IF(VLOOKUP(T806,#REF!,29,0)=0,VLOOKUP(T806,#REF!,23,0)&amp;RIGHT(S806,2),VLOOKUP(T806,#REF!,23,0)&amp;VLOOKUP(T806,#REF!,29,0))</f>
        <v>#REF!</v>
      </c>
      <c r="AH806" s="13" t="s">
        <v>38</v>
      </c>
      <c r="AI806" s="13" t="e">
        <f t="shared" si="155"/>
        <v>#REF!</v>
      </c>
    </row>
    <row r="807" ht="15" customHeight="1" spans="1:35">
      <c r="A807" s="21">
        <f t="shared" si="147"/>
        <v>806</v>
      </c>
      <c r="B807" s="22" t="s">
        <v>3777</v>
      </c>
      <c r="C807" s="22" t="s">
        <v>45</v>
      </c>
      <c r="D807" s="22" t="s">
        <v>36</v>
      </c>
      <c r="E807" s="22" t="s">
        <v>3778</v>
      </c>
      <c r="F807" s="22" t="s">
        <v>3777</v>
      </c>
      <c r="G807" s="22" t="s">
        <v>3777</v>
      </c>
      <c r="H807" s="22" t="s">
        <v>3777</v>
      </c>
      <c r="I807" s="22" t="s">
        <v>3777</v>
      </c>
      <c r="J807" s="22" t="s">
        <v>3777</v>
      </c>
      <c r="K807" s="22" t="s">
        <v>38</v>
      </c>
      <c r="L807" s="22" t="s">
        <v>3779</v>
      </c>
      <c r="M807" s="22" t="s">
        <v>3780</v>
      </c>
      <c r="N807" s="22" t="e">
        <f>INDEX(#REF!,MATCH($K807,#REF!,0))</f>
        <v>#REF!</v>
      </c>
      <c r="O807" s="21"/>
      <c r="P807" s="25" t="str">
        <f t="shared" si="148"/>
        <v>初中数学第5考场</v>
      </c>
      <c r="Q807" s="21"/>
      <c r="R807" s="21">
        <v>126</v>
      </c>
      <c r="S807" s="21"/>
      <c r="T807" s="32" t="str">
        <f t="shared" si="149"/>
        <v>初中数学</v>
      </c>
      <c r="U807" s="32" t="str">
        <f>IFERROR(VLOOKUP(复审!T807,#REF!,2,FALSE),"无此科目")</f>
        <v>无此科目</v>
      </c>
      <c r="V807" s="21" t="str">
        <f t="shared" si="150"/>
        <v>无此科目126</v>
      </c>
      <c r="W807" s="21">
        <f t="shared" si="144"/>
        <v>126</v>
      </c>
      <c r="X807" s="21">
        <f t="shared" si="145"/>
        <v>1</v>
      </c>
      <c r="Y807" s="21">
        <f t="shared" si="151"/>
        <v>1</v>
      </c>
      <c r="Z80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07" s="13" t="str">
        <f t="shared" si="146"/>
        <v/>
      </c>
      <c r="AB807" s="13" t="str">
        <f t="shared" si="152"/>
        <v>Y</v>
      </c>
      <c r="AC807" s="13" t="str">
        <f t="shared" si="153"/>
        <v/>
      </c>
      <c r="AD807" s="13">
        <f t="shared" si="154"/>
        <v>1</v>
      </c>
      <c r="AE807" s="13" t="e">
        <f>IF(AND(VLOOKUP($T807,#REF!,2,0)=0,S807=""),"“错误请确认”",IF(VLOOKUP($T807,#REF!,2,0)=0,S807,VLOOKUP($T807,#REF!,2,0)))</f>
        <v>#REF!</v>
      </c>
      <c r="AF807" s="13" t="s">
        <v>3781</v>
      </c>
      <c r="AG807" s="13" t="e">
        <f>IF(VLOOKUP(T807,#REF!,29,0)=0,VLOOKUP(T807,#REF!,23,0)&amp;RIGHT(S807,2),VLOOKUP(T807,#REF!,23,0)&amp;VLOOKUP(T807,#REF!,29,0))</f>
        <v>#REF!</v>
      </c>
      <c r="AH807" s="13" t="s">
        <v>61</v>
      </c>
      <c r="AI807" s="13" t="e">
        <f t="shared" si="155"/>
        <v>#REF!</v>
      </c>
    </row>
    <row r="808" ht="15" customHeight="1" spans="1:35">
      <c r="A808" s="21">
        <f t="shared" si="147"/>
        <v>807</v>
      </c>
      <c r="B808" s="22" t="s">
        <v>3782</v>
      </c>
      <c r="C808" s="22" t="s">
        <v>35</v>
      </c>
      <c r="D808" s="22" t="s">
        <v>36</v>
      </c>
      <c r="E808" s="22" t="s">
        <v>3783</v>
      </c>
      <c r="F808" s="22" t="s">
        <v>3782</v>
      </c>
      <c r="G808" s="22" t="s">
        <v>3782</v>
      </c>
      <c r="H808" s="22" t="s">
        <v>3782</v>
      </c>
      <c r="I808" s="22" t="s">
        <v>3782</v>
      </c>
      <c r="J808" s="22" t="s">
        <v>3782</v>
      </c>
      <c r="K808" s="22" t="s">
        <v>38</v>
      </c>
      <c r="L808" s="22" t="s">
        <v>3784</v>
      </c>
      <c r="M808" s="22" t="s">
        <v>3785</v>
      </c>
      <c r="N808" s="22" t="e">
        <f>INDEX(#REF!,MATCH($K808,#REF!,0))</f>
        <v>#REF!</v>
      </c>
      <c r="O808" s="21"/>
      <c r="P808" s="25" t="str">
        <f t="shared" si="148"/>
        <v>初中数学第11考场</v>
      </c>
      <c r="Q808" s="21"/>
      <c r="R808" s="21">
        <v>304</v>
      </c>
      <c r="S808" s="21"/>
      <c r="T808" s="32" t="str">
        <f t="shared" si="149"/>
        <v>初中数学</v>
      </c>
      <c r="U808" s="32" t="str">
        <f>IFERROR(VLOOKUP(复审!T808,#REF!,2,FALSE),"无此科目")</f>
        <v>无此科目</v>
      </c>
      <c r="V808" s="21" t="str">
        <f t="shared" si="150"/>
        <v>无此科目304</v>
      </c>
      <c r="W808" s="21">
        <f t="shared" si="144"/>
        <v>304</v>
      </c>
      <c r="X808" s="21">
        <f t="shared" si="145"/>
        <v>1</v>
      </c>
      <c r="Y808" s="21">
        <f t="shared" si="151"/>
        <v>1</v>
      </c>
      <c r="Z80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08" s="13" t="str">
        <f t="shared" si="146"/>
        <v/>
      </c>
      <c r="AB808" s="13" t="str">
        <f t="shared" si="152"/>
        <v>Y</v>
      </c>
      <c r="AC808" s="13" t="str">
        <f t="shared" si="153"/>
        <v/>
      </c>
      <c r="AD808" s="13">
        <f t="shared" si="154"/>
        <v>1</v>
      </c>
      <c r="AE808" s="13" t="e">
        <f>IF(AND(VLOOKUP($T808,#REF!,2,0)=0,S808=""),"“错误请确认”",IF(VLOOKUP($T808,#REF!,2,0)=0,S808,VLOOKUP($T808,#REF!,2,0)))</f>
        <v>#REF!</v>
      </c>
      <c r="AF808" s="13" t="s">
        <v>3786</v>
      </c>
      <c r="AG808" s="13" t="e">
        <f>IF(VLOOKUP(T808,#REF!,29,0)=0,VLOOKUP(T808,#REF!,23,0)&amp;RIGHT(S808,2),VLOOKUP(T808,#REF!,23,0)&amp;VLOOKUP(T808,#REF!,29,0))</f>
        <v>#REF!</v>
      </c>
      <c r="AH808" s="13" t="s">
        <v>3787</v>
      </c>
      <c r="AI808" s="13" t="e">
        <f t="shared" si="155"/>
        <v>#REF!</v>
      </c>
    </row>
    <row r="809" ht="15" customHeight="1" spans="1:35">
      <c r="A809" s="21">
        <f t="shared" si="147"/>
        <v>808</v>
      </c>
      <c r="B809" s="22" t="s">
        <v>3788</v>
      </c>
      <c r="C809" s="22" t="s">
        <v>45</v>
      </c>
      <c r="D809" s="22" t="s">
        <v>36</v>
      </c>
      <c r="E809" s="22" t="s">
        <v>3789</v>
      </c>
      <c r="F809" s="22" t="s">
        <v>3788</v>
      </c>
      <c r="G809" s="22" t="s">
        <v>3788</v>
      </c>
      <c r="H809" s="22" t="s">
        <v>3788</v>
      </c>
      <c r="I809" s="22" t="s">
        <v>3788</v>
      </c>
      <c r="J809" s="22" t="s">
        <v>3788</v>
      </c>
      <c r="K809" s="22" t="s">
        <v>38</v>
      </c>
      <c r="L809" s="22" t="s">
        <v>3790</v>
      </c>
      <c r="M809" s="22" t="s">
        <v>3791</v>
      </c>
      <c r="N809" s="22" t="e">
        <f>INDEX(#REF!,MATCH($K809,#REF!,0))</f>
        <v>#REF!</v>
      </c>
      <c r="O809" s="21"/>
      <c r="P809" s="25" t="str">
        <f t="shared" si="148"/>
        <v/>
      </c>
      <c r="Q809" s="21"/>
      <c r="R809" s="21"/>
      <c r="S809" s="21"/>
      <c r="T809" s="32" t="str">
        <f t="shared" si="149"/>
        <v>初中数学</v>
      </c>
      <c r="U809" s="32" t="str">
        <f>IFERROR(VLOOKUP(复审!T809,#REF!,2,FALSE),"无此科目")</f>
        <v>无此科目</v>
      </c>
      <c r="V809" s="21" t="str">
        <f t="shared" si="150"/>
        <v/>
      </c>
      <c r="W809" s="21">
        <f t="shared" si="144"/>
        <v>0</v>
      </c>
      <c r="X809" s="21">
        <f t="shared" si="145"/>
        <v>1</v>
      </c>
      <c r="Y809" s="21" t="str">
        <f t="shared" si="151"/>
        <v/>
      </c>
      <c r="Z80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09" s="13" t="str">
        <f t="shared" si="146"/>
        <v/>
      </c>
      <c r="AB809" s="13" t="str">
        <f t="shared" si="152"/>
        <v>N</v>
      </c>
      <c r="AC809" s="13">
        <f t="shared" si="153"/>
        <v>454</v>
      </c>
      <c r="AD809" s="13" t="str">
        <f t="shared" si="154"/>
        <v/>
      </c>
      <c r="AE809" s="13" t="e">
        <f>IF(AND(VLOOKUP($T809,#REF!,2,0)=0,S809=""),"“错误请确认”",IF(VLOOKUP($T809,#REF!,2,0)=0,S809,VLOOKUP($T809,#REF!,2,0)))</f>
        <v>#REF!</v>
      </c>
      <c r="AF809" s="13" t="s">
        <v>3792</v>
      </c>
      <c r="AG809" s="13" t="e">
        <f>IF(VLOOKUP(T809,#REF!,29,0)=0,VLOOKUP(T809,#REF!,23,0)&amp;RIGHT(S809,2),VLOOKUP(T809,#REF!,23,0)&amp;VLOOKUP(T809,#REF!,29,0))</f>
        <v>#REF!</v>
      </c>
      <c r="AH809" s="13" t="s">
        <v>50</v>
      </c>
      <c r="AI809" s="13" t="e">
        <f t="shared" si="155"/>
        <v>#REF!</v>
      </c>
    </row>
    <row r="810" ht="15" customHeight="1" spans="1:35">
      <c r="A810" s="21">
        <f t="shared" si="147"/>
        <v>809</v>
      </c>
      <c r="B810" s="22" t="s">
        <v>3793</v>
      </c>
      <c r="C810" s="22" t="s">
        <v>35</v>
      </c>
      <c r="D810" s="22" t="s">
        <v>36</v>
      </c>
      <c r="E810" s="22" t="s">
        <v>3794</v>
      </c>
      <c r="F810" s="22" t="s">
        <v>3793</v>
      </c>
      <c r="G810" s="22" t="s">
        <v>3793</v>
      </c>
      <c r="H810" s="22" t="s">
        <v>3793</v>
      </c>
      <c r="I810" s="22" t="s">
        <v>3793</v>
      </c>
      <c r="J810" s="22" t="s">
        <v>3793</v>
      </c>
      <c r="K810" s="22" t="s">
        <v>38</v>
      </c>
      <c r="L810" s="22" t="s">
        <v>3795</v>
      </c>
      <c r="M810" s="22" t="s">
        <v>3795</v>
      </c>
      <c r="N810" s="22" t="e">
        <f>INDEX(#REF!,MATCH($K810,#REF!,0))</f>
        <v>#REF!</v>
      </c>
      <c r="O810" s="21"/>
      <c r="P810" s="25" t="str">
        <f t="shared" si="148"/>
        <v>初中数学第4考场</v>
      </c>
      <c r="Q810" s="21"/>
      <c r="R810" s="21">
        <v>109</v>
      </c>
      <c r="S810" s="21"/>
      <c r="T810" s="32" t="str">
        <f t="shared" si="149"/>
        <v>初中数学</v>
      </c>
      <c r="U810" s="32" t="str">
        <f>IFERROR(VLOOKUP(复审!T810,#REF!,2,FALSE),"无此科目")</f>
        <v>无此科目</v>
      </c>
      <c r="V810" s="21" t="str">
        <f t="shared" si="150"/>
        <v>无此科目109</v>
      </c>
      <c r="W810" s="21">
        <f t="shared" si="144"/>
        <v>109</v>
      </c>
      <c r="X810" s="21">
        <f t="shared" si="145"/>
        <v>1</v>
      </c>
      <c r="Y810" s="21">
        <f t="shared" si="151"/>
        <v>1</v>
      </c>
      <c r="Z81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10" s="13" t="str">
        <f t="shared" si="146"/>
        <v/>
      </c>
      <c r="AB810" s="13" t="str">
        <f t="shared" si="152"/>
        <v>Y</v>
      </c>
      <c r="AC810" s="13" t="str">
        <f t="shared" si="153"/>
        <v/>
      </c>
      <c r="AD810" s="13">
        <f t="shared" si="154"/>
        <v>1</v>
      </c>
      <c r="AE810" s="13" t="e">
        <f>IF(AND(VLOOKUP($T810,#REF!,2,0)=0,S810=""),"“错误请确认”",IF(VLOOKUP($T810,#REF!,2,0)=0,S810,VLOOKUP($T810,#REF!,2,0)))</f>
        <v>#REF!</v>
      </c>
      <c r="AF810" s="13" t="s">
        <v>3796</v>
      </c>
      <c r="AG810" s="13" t="e">
        <f>IF(VLOOKUP(T810,#REF!,29,0)=0,VLOOKUP(T810,#REF!,23,0)&amp;RIGHT(S810,2),VLOOKUP(T810,#REF!,23,0)&amp;VLOOKUP(T810,#REF!,29,0))</f>
        <v>#REF!</v>
      </c>
      <c r="AH810" s="13" t="s">
        <v>43</v>
      </c>
      <c r="AI810" s="13" t="e">
        <f t="shared" si="155"/>
        <v>#REF!</v>
      </c>
    </row>
    <row r="811" ht="15" customHeight="1" spans="1:35">
      <c r="A811" s="21">
        <f t="shared" si="147"/>
        <v>810</v>
      </c>
      <c r="B811" s="22" t="s">
        <v>3797</v>
      </c>
      <c r="C811" s="22" t="s">
        <v>45</v>
      </c>
      <c r="D811" s="22" t="s">
        <v>36</v>
      </c>
      <c r="E811" s="22" t="s">
        <v>3798</v>
      </c>
      <c r="F811" s="22" t="s">
        <v>3797</v>
      </c>
      <c r="G811" s="22" t="s">
        <v>3797</v>
      </c>
      <c r="H811" s="22" t="s">
        <v>3797</v>
      </c>
      <c r="I811" s="22" t="s">
        <v>3797</v>
      </c>
      <c r="J811" s="22" t="s">
        <v>3797</v>
      </c>
      <c r="K811" s="22" t="s">
        <v>38</v>
      </c>
      <c r="L811" s="22" t="s">
        <v>3799</v>
      </c>
      <c r="M811" s="22" t="s">
        <v>3799</v>
      </c>
      <c r="N811" s="22" t="e">
        <f>INDEX(#REF!,MATCH($K811,#REF!,0))</f>
        <v>#REF!</v>
      </c>
      <c r="O811" s="21"/>
      <c r="P811" s="25" t="str">
        <f t="shared" si="148"/>
        <v/>
      </c>
      <c r="Q811" s="21"/>
      <c r="R811" s="21"/>
      <c r="S811" s="21"/>
      <c r="T811" s="32" t="str">
        <f t="shared" si="149"/>
        <v>初中数学</v>
      </c>
      <c r="U811" s="32" t="str">
        <f>IFERROR(VLOOKUP(复审!T811,#REF!,2,FALSE),"无此科目")</f>
        <v>无此科目</v>
      </c>
      <c r="V811" s="21" t="str">
        <f t="shared" si="150"/>
        <v/>
      </c>
      <c r="W811" s="21">
        <f t="shared" si="144"/>
        <v>0</v>
      </c>
      <c r="X811" s="21">
        <f t="shared" si="145"/>
        <v>1</v>
      </c>
      <c r="Y811" s="21" t="str">
        <f t="shared" si="151"/>
        <v/>
      </c>
      <c r="Z81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11" s="13" t="str">
        <f t="shared" si="146"/>
        <v/>
      </c>
      <c r="AB811" s="13" t="str">
        <f t="shared" si="152"/>
        <v>N</v>
      </c>
      <c r="AC811" s="13">
        <f t="shared" si="153"/>
        <v>455</v>
      </c>
      <c r="AD811" s="13" t="str">
        <f t="shared" si="154"/>
        <v/>
      </c>
      <c r="AE811" s="13" t="e">
        <f>IF(AND(VLOOKUP($T811,#REF!,2,0)=0,S811=""),"“错误请确认”",IF(VLOOKUP($T811,#REF!,2,0)=0,S811,VLOOKUP($T811,#REF!,2,0)))</f>
        <v>#REF!</v>
      </c>
      <c r="AF811" s="13" t="s">
        <v>3800</v>
      </c>
      <c r="AG811" s="13" t="e">
        <f>IF(VLOOKUP(T811,#REF!,29,0)=0,VLOOKUP(T811,#REF!,23,0)&amp;RIGHT(S811,2),VLOOKUP(T811,#REF!,23,0)&amp;VLOOKUP(T811,#REF!,29,0))</f>
        <v>#REF!</v>
      </c>
      <c r="AH811" s="13" t="s">
        <v>50</v>
      </c>
      <c r="AI811" s="13" t="e">
        <f t="shared" si="155"/>
        <v>#REF!</v>
      </c>
    </row>
    <row r="812" ht="15" customHeight="1" spans="1:35">
      <c r="A812" s="21">
        <f t="shared" si="147"/>
        <v>811</v>
      </c>
      <c r="B812" s="22" t="s">
        <v>3801</v>
      </c>
      <c r="C812" s="22" t="s">
        <v>45</v>
      </c>
      <c r="D812" s="22" t="s">
        <v>36</v>
      </c>
      <c r="E812" s="22" t="s">
        <v>3802</v>
      </c>
      <c r="F812" s="22" t="s">
        <v>3801</v>
      </c>
      <c r="G812" s="22" t="s">
        <v>3801</v>
      </c>
      <c r="H812" s="22" t="s">
        <v>3801</v>
      </c>
      <c r="I812" s="22" t="s">
        <v>3801</v>
      </c>
      <c r="J812" s="22" t="s">
        <v>3801</v>
      </c>
      <c r="K812" s="22" t="s">
        <v>38</v>
      </c>
      <c r="L812" s="22" t="s">
        <v>3803</v>
      </c>
      <c r="M812" s="22" t="s">
        <v>3804</v>
      </c>
      <c r="N812" s="22" t="e">
        <f>INDEX(#REF!,MATCH($K812,#REF!,0))</f>
        <v>#REF!</v>
      </c>
      <c r="O812" s="21"/>
      <c r="P812" s="25" t="str">
        <f t="shared" si="148"/>
        <v>初中数学第6考场</v>
      </c>
      <c r="Q812" s="21"/>
      <c r="R812" s="21">
        <v>166</v>
      </c>
      <c r="S812" s="21"/>
      <c r="T812" s="32" t="str">
        <f t="shared" si="149"/>
        <v>初中数学</v>
      </c>
      <c r="U812" s="32" t="str">
        <f>IFERROR(VLOOKUP(复审!T812,#REF!,2,FALSE),"无此科目")</f>
        <v>无此科目</v>
      </c>
      <c r="V812" s="21" t="str">
        <f t="shared" si="150"/>
        <v>无此科目166</v>
      </c>
      <c r="W812" s="21">
        <f t="shared" si="144"/>
        <v>166</v>
      </c>
      <c r="X812" s="21">
        <f t="shared" si="145"/>
        <v>1</v>
      </c>
      <c r="Y812" s="21">
        <f t="shared" si="151"/>
        <v>1</v>
      </c>
      <c r="Z81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12" s="13" t="str">
        <f t="shared" si="146"/>
        <v/>
      </c>
      <c r="AB812" s="13" t="str">
        <f t="shared" si="152"/>
        <v>Y</v>
      </c>
      <c r="AC812" s="13" t="str">
        <f t="shared" si="153"/>
        <v/>
      </c>
      <c r="AD812" s="13">
        <f t="shared" si="154"/>
        <v>1</v>
      </c>
      <c r="AE812" s="13" t="e">
        <f>IF(AND(VLOOKUP($T812,#REF!,2,0)=0,S812=""),"“错误请确认”",IF(VLOOKUP($T812,#REF!,2,0)=0,S812,VLOOKUP($T812,#REF!,2,0)))</f>
        <v>#REF!</v>
      </c>
      <c r="AF812" s="13" t="s">
        <v>3805</v>
      </c>
      <c r="AG812" s="13" t="e">
        <f>IF(VLOOKUP(T812,#REF!,29,0)=0,VLOOKUP(T812,#REF!,23,0)&amp;RIGHT(S812,2),VLOOKUP(T812,#REF!,23,0)&amp;VLOOKUP(T812,#REF!,29,0))</f>
        <v>#REF!</v>
      </c>
      <c r="AH812" s="13" t="s">
        <v>43</v>
      </c>
      <c r="AI812" s="13" t="e">
        <f t="shared" si="155"/>
        <v>#REF!</v>
      </c>
    </row>
    <row r="813" ht="15" customHeight="1" spans="1:35">
      <c r="A813" s="21">
        <f t="shared" si="147"/>
        <v>812</v>
      </c>
      <c r="B813" s="22" t="s">
        <v>3806</v>
      </c>
      <c r="C813" s="22" t="s">
        <v>45</v>
      </c>
      <c r="D813" s="22" t="s">
        <v>36</v>
      </c>
      <c r="E813" s="22" t="s">
        <v>3807</v>
      </c>
      <c r="F813" s="22" t="s">
        <v>3806</v>
      </c>
      <c r="G813" s="22" t="s">
        <v>3806</v>
      </c>
      <c r="H813" s="22" t="s">
        <v>3806</v>
      </c>
      <c r="I813" s="22" t="s">
        <v>3806</v>
      </c>
      <c r="J813" s="22" t="s">
        <v>3806</v>
      </c>
      <c r="K813" s="22" t="s">
        <v>38</v>
      </c>
      <c r="L813" s="22" t="s">
        <v>3808</v>
      </c>
      <c r="M813" s="22" t="s">
        <v>91</v>
      </c>
      <c r="N813" s="22" t="e">
        <f>INDEX(#REF!,MATCH($K813,#REF!,0))</f>
        <v>#REF!</v>
      </c>
      <c r="O813" s="21"/>
      <c r="P813" s="25" t="str">
        <f t="shared" si="148"/>
        <v/>
      </c>
      <c r="Q813" s="21"/>
      <c r="R813" s="21"/>
      <c r="S813" s="21"/>
      <c r="T813" s="32" t="str">
        <f t="shared" si="149"/>
        <v>初中数学</v>
      </c>
      <c r="U813" s="32" t="str">
        <f>IFERROR(VLOOKUP(复审!T813,#REF!,2,FALSE),"无此科目")</f>
        <v>无此科目</v>
      </c>
      <c r="V813" s="21" t="str">
        <f t="shared" si="150"/>
        <v/>
      </c>
      <c r="W813" s="21">
        <f t="shared" si="144"/>
        <v>0</v>
      </c>
      <c r="X813" s="21">
        <f t="shared" si="145"/>
        <v>1</v>
      </c>
      <c r="Y813" s="21" t="str">
        <f t="shared" si="151"/>
        <v/>
      </c>
      <c r="Z81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13" s="13" t="str">
        <f t="shared" si="146"/>
        <v/>
      </c>
      <c r="AB813" s="13" t="str">
        <f t="shared" si="152"/>
        <v>N</v>
      </c>
      <c r="AC813" s="13">
        <f t="shared" si="153"/>
        <v>456</v>
      </c>
      <c r="AD813" s="13" t="str">
        <f t="shared" si="154"/>
        <v/>
      </c>
      <c r="AE813" s="13" t="e">
        <f>IF(AND(VLOOKUP($T813,#REF!,2,0)=0,S813=""),"“错误请确认”",IF(VLOOKUP($T813,#REF!,2,0)=0,S813,VLOOKUP($T813,#REF!,2,0)))</f>
        <v>#REF!</v>
      </c>
      <c r="AF813" s="13" t="s">
        <v>3809</v>
      </c>
      <c r="AG813" s="13" t="e">
        <f>IF(VLOOKUP(T813,#REF!,29,0)=0,VLOOKUP(T813,#REF!,23,0)&amp;RIGHT(S813,2),VLOOKUP(T813,#REF!,23,0)&amp;VLOOKUP(T813,#REF!,29,0))</f>
        <v>#REF!</v>
      </c>
      <c r="AH813" s="13" t="s">
        <v>50</v>
      </c>
      <c r="AI813" s="13" t="e">
        <f t="shared" si="155"/>
        <v>#REF!</v>
      </c>
    </row>
    <row r="814" ht="15" customHeight="1" spans="1:35">
      <c r="A814" s="21">
        <f t="shared" si="147"/>
        <v>813</v>
      </c>
      <c r="B814" s="22" t="s">
        <v>3810</v>
      </c>
      <c r="C814" s="22" t="s">
        <v>45</v>
      </c>
      <c r="D814" s="22" t="s">
        <v>36</v>
      </c>
      <c r="E814" s="22" t="s">
        <v>3811</v>
      </c>
      <c r="F814" s="22" t="s">
        <v>3810</v>
      </c>
      <c r="G814" s="22" t="s">
        <v>3810</v>
      </c>
      <c r="H814" s="22" t="s">
        <v>3810</v>
      </c>
      <c r="I814" s="22" t="s">
        <v>3810</v>
      </c>
      <c r="J814" s="22" t="s">
        <v>3810</v>
      </c>
      <c r="K814" s="22" t="s">
        <v>38</v>
      </c>
      <c r="L814" s="22" t="s">
        <v>3812</v>
      </c>
      <c r="M814" s="22" t="s">
        <v>3813</v>
      </c>
      <c r="N814" s="22" t="e">
        <f>INDEX(#REF!,MATCH($K814,#REF!,0))</f>
        <v>#REF!</v>
      </c>
      <c r="O814" s="21"/>
      <c r="P814" s="25" t="str">
        <f t="shared" si="148"/>
        <v>初中数学第3考场</v>
      </c>
      <c r="Q814" s="21"/>
      <c r="R814" s="21">
        <v>90</v>
      </c>
      <c r="S814" s="21"/>
      <c r="T814" s="32" t="str">
        <f t="shared" si="149"/>
        <v>初中数学</v>
      </c>
      <c r="U814" s="32" t="str">
        <f>IFERROR(VLOOKUP(复审!T814,#REF!,2,FALSE),"无此科目")</f>
        <v>无此科目</v>
      </c>
      <c r="V814" s="21" t="str">
        <f t="shared" si="150"/>
        <v>无此科目090</v>
      </c>
      <c r="W814" s="21">
        <f t="shared" si="144"/>
        <v>90</v>
      </c>
      <c r="X814" s="21">
        <f t="shared" si="145"/>
        <v>1</v>
      </c>
      <c r="Y814" s="21">
        <f t="shared" si="151"/>
        <v>1</v>
      </c>
      <c r="Z81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14" s="13" t="str">
        <f t="shared" si="146"/>
        <v/>
      </c>
      <c r="AB814" s="13" t="str">
        <f t="shared" si="152"/>
        <v>Y</v>
      </c>
      <c r="AC814" s="13" t="str">
        <f t="shared" si="153"/>
        <v/>
      </c>
      <c r="AD814" s="13">
        <f t="shared" si="154"/>
        <v>1</v>
      </c>
      <c r="AE814" s="13" t="e">
        <f>IF(AND(VLOOKUP($T814,#REF!,2,0)=0,S814=""),"“错误请确认”",IF(VLOOKUP($T814,#REF!,2,0)=0,S814,VLOOKUP($T814,#REF!,2,0)))</f>
        <v>#REF!</v>
      </c>
      <c r="AF814" s="13" t="s">
        <v>3814</v>
      </c>
      <c r="AG814" s="13" t="e">
        <f>IF(VLOOKUP(T814,#REF!,29,0)=0,VLOOKUP(T814,#REF!,23,0)&amp;RIGHT(S814,2),VLOOKUP(T814,#REF!,23,0)&amp;VLOOKUP(T814,#REF!,29,0))</f>
        <v>#REF!</v>
      </c>
      <c r="AH814" s="13" t="s">
        <v>61</v>
      </c>
      <c r="AI814" s="13" t="e">
        <f t="shared" si="155"/>
        <v>#REF!</v>
      </c>
    </row>
    <row r="815" ht="15" customHeight="1" spans="1:35">
      <c r="A815" s="21">
        <f t="shared" si="147"/>
        <v>814</v>
      </c>
      <c r="B815" s="22" t="s">
        <v>3815</v>
      </c>
      <c r="C815" s="22" t="s">
        <v>35</v>
      </c>
      <c r="D815" s="22" t="s">
        <v>36</v>
      </c>
      <c r="E815" s="22" t="s">
        <v>3816</v>
      </c>
      <c r="F815" s="22" t="s">
        <v>3815</v>
      </c>
      <c r="G815" s="22" t="s">
        <v>3815</v>
      </c>
      <c r="H815" s="22" t="s">
        <v>3815</v>
      </c>
      <c r="I815" s="22" t="s">
        <v>3815</v>
      </c>
      <c r="J815" s="22" t="s">
        <v>3815</v>
      </c>
      <c r="K815" s="22" t="s">
        <v>38</v>
      </c>
      <c r="L815" s="22" t="s">
        <v>3817</v>
      </c>
      <c r="M815" s="22" t="s">
        <v>3817</v>
      </c>
      <c r="N815" s="22" t="e">
        <f>INDEX(#REF!,MATCH($K815,#REF!,0))</f>
        <v>#REF!</v>
      </c>
      <c r="O815" s="21"/>
      <c r="P815" s="25" t="str">
        <f t="shared" si="148"/>
        <v/>
      </c>
      <c r="Q815" s="21"/>
      <c r="R815" s="21"/>
      <c r="S815" s="21"/>
      <c r="T815" s="32" t="str">
        <f t="shared" si="149"/>
        <v>初中数学</v>
      </c>
      <c r="U815" s="32" t="str">
        <f>IFERROR(VLOOKUP(复审!T815,#REF!,2,FALSE),"无此科目")</f>
        <v>无此科目</v>
      </c>
      <c r="V815" s="21" t="str">
        <f t="shared" si="150"/>
        <v/>
      </c>
      <c r="W815" s="21">
        <f t="shared" si="144"/>
        <v>0</v>
      </c>
      <c r="X815" s="21">
        <f t="shared" si="145"/>
        <v>1</v>
      </c>
      <c r="Y815" s="21" t="str">
        <f t="shared" si="151"/>
        <v/>
      </c>
      <c r="Z81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15" s="13" t="str">
        <f t="shared" si="146"/>
        <v/>
      </c>
      <c r="AB815" s="13" t="str">
        <f t="shared" si="152"/>
        <v>N</v>
      </c>
      <c r="AC815" s="13">
        <f t="shared" si="153"/>
        <v>457</v>
      </c>
      <c r="AD815" s="13" t="str">
        <f t="shared" si="154"/>
        <v/>
      </c>
      <c r="AE815" s="13" t="e">
        <f>IF(AND(VLOOKUP($T815,#REF!,2,0)=0,S815=""),"“错误请确认”",IF(VLOOKUP($T815,#REF!,2,0)=0,S815,VLOOKUP($T815,#REF!,2,0)))</f>
        <v>#REF!</v>
      </c>
      <c r="AF815" s="13" t="s">
        <v>3818</v>
      </c>
      <c r="AG815" s="13" t="e">
        <f>IF(VLOOKUP(T815,#REF!,29,0)=0,VLOOKUP(T815,#REF!,23,0)&amp;RIGHT(S815,2),VLOOKUP(T815,#REF!,23,0)&amp;VLOOKUP(T815,#REF!,29,0))</f>
        <v>#REF!</v>
      </c>
      <c r="AH815" s="13" t="s">
        <v>50</v>
      </c>
      <c r="AI815" s="13" t="e">
        <f t="shared" si="155"/>
        <v>#REF!</v>
      </c>
    </row>
    <row r="816" ht="15" customHeight="1" spans="1:35">
      <c r="A816" s="21">
        <f t="shared" si="147"/>
        <v>815</v>
      </c>
      <c r="B816" s="22" t="s">
        <v>3819</v>
      </c>
      <c r="C816" s="22" t="s">
        <v>35</v>
      </c>
      <c r="D816" s="22" t="s">
        <v>36</v>
      </c>
      <c r="E816" s="22" t="s">
        <v>3820</v>
      </c>
      <c r="F816" s="22" t="s">
        <v>3819</v>
      </c>
      <c r="G816" s="22" t="s">
        <v>3819</v>
      </c>
      <c r="H816" s="22" t="s">
        <v>3819</v>
      </c>
      <c r="I816" s="22" t="s">
        <v>3819</v>
      </c>
      <c r="J816" s="22" t="s">
        <v>3819</v>
      </c>
      <c r="K816" s="22" t="s">
        <v>38</v>
      </c>
      <c r="L816" s="22" t="s">
        <v>3821</v>
      </c>
      <c r="M816" s="22" t="s">
        <v>3821</v>
      </c>
      <c r="N816" s="22" t="e">
        <f>INDEX(#REF!,MATCH($K816,#REF!,0))</f>
        <v>#REF!</v>
      </c>
      <c r="O816" s="21"/>
      <c r="P816" s="25" t="str">
        <f t="shared" si="148"/>
        <v>初中数学第4考场</v>
      </c>
      <c r="Q816" s="21"/>
      <c r="R816" s="21">
        <v>113</v>
      </c>
      <c r="S816" s="21"/>
      <c r="T816" s="32" t="str">
        <f t="shared" si="149"/>
        <v>初中数学</v>
      </c>
      <c r="U816" s="32" t="str">
        <f>IFERROR(VLOOKUP(复审!T816,#REF!,2,FALSE),"无此科目")</f>
        <v>无此科目</v>
      </c>
      <c r="V816" s="21" t="str">
        <f t="shared" si="150"/>
        <v>无此科目113</v>
      </c>
      <c r="W816" s="21">
        <f t="shared" si="144"/>
        <v>113</v>
      </c>
      <c r="X816" s="21">
        <f t="shared" si="145"/>
        <v>1</v>
      </c>
      <c r="Y816" s="21">
        <f t="shared" si="151"/>
        <v>1</v>
      </c>
      <c r="Z81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16" s="13" t="str">
        <f t="shared" si="146"/>
        <v/>
      </c>
      <c r="AB816" s="13" t="str">
        <f t="shared" si="152"/>
        <v>Y</v>
      </c>
      <c r="AC816" s="13" t="str">
        <f t="shared" si="153"/>
        <v/>
      </c>
      <c r="AD816" s="13">
        <f t="shared" si="154"/>
        <v>1</v>
      </c>
      <c r="AE816" s="13" t="e">
        <f>IF(AND(VLOOKUP($T816,#REF!,2,0)=0,S816=""),"“错误请确认”",IF(VLOOKUP($T816,#REF!,2,0)=0,S816,VLOOKUP($T816,#REF!,2,0)))</f>
        <v>#REF!</v>
      </c>
      <c r="AF816" s="13" t="s">
        <v>3822</v>
      </c>
      <c r="AG816" s="13" t="e">
        <f>IF(VLOOKUP(T816,#REF!,29,0)=0,VLOOKUP(T816,#REF!,23,0)&amp;RIGHT(S816,2),VLOOKUP(T816,#REF!,23,0)&amp;VLOOKUP(T816,#REF!,29,0))</f>
        <v>#REF!</v>
      </c>
      <c r="AH816" s="13" t="s">
        <v>61</v>
      </c>
      <c r="AI816" s="13" t="e">
        <f t="shared" si="155"/>
        <v>#REF!</v>
      </c>
    </row>
    <row r="817" ht="15" customHeight="1" spans="1:35">
      <c r="A817" s="21">
        <f t="shared" si="147"/>
        <v>816</v>
      </c>
      <c r="B817" s="22" t="s">
        <v>3823</v>
      </c>
      <c r="C817" s="22" t="s">
        <v>35</v>
      </c>
      <c r="D817" s="22" t="s">
        <v>36</v>
      </c>
      <c r="E817" s="22" t="s">
        <v>3824</v>
      </c>
      <c r="F817" s="22" t="s">
        <v>3823</v>
      </c>
      <c r="G817" s="22" t="s">
        <v>3823</v>
      </c>
      <c r="H817" s="22" t="s">
        <v>3823</v>
      </c>
      <c r="I817" s="22" t="s">
        <v>3823</v>
      </c>
      <c r="J817" s="22" t="s">
        <v>3823</v>
      </c>
      <c r="K817" s="22" t="s">
        <v>38</v>
      </c>
      <c r="L817" s="22" t="s">
        <v>3825</v>
      </c>
      <c r="M817" s="22" t="s">
        <v>91</v>
      </c>
      <c r="N817" s="22" t="e">
        <f>INDEX(#REF!,MATCH($K817,#REF!,0))</f>
        <v>#REF!</v>
      </c>
      <c r="O817" s="21"/>
      <c r="P817" s="25" t="str">
        <f t="shared" si="148"/>
        <v/>
      </c>
      <c r="Q817" s="21"/>
      <c r="R817" s="21"/>
      <c r="S817" s="21"/>
      <c r="T817" s="32" t="str">
        <f t="shared" si="149"/>
        <v>初中数学</v>
      </c>
      <c r="U817" s="32" t="str">
        <f>IFERROR(VLOOKUP(复审!T817,#REF!,2,FALSE),"无此科目")</f>
        <v>无此科目</v>
      </c>
      <c r="V817" s="21" t="str">
        <f t="shared" si="150"/>
        <v/>
      </c>
      <c r="W817" s="21">
        <f t="shared" si="144"/>
        <v>0</v>
      </c>
      <c r="X817" s="21">
        <f t="shared" si="145"/>
        <v>1</v>
      </c>
      <c r="Y817" s="21" t="str">
        <f t="shared" si="151"/>
        <v/>
      </c>
      <c r="Z81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17" s="13" t="str">
        <f t="shared" si="146"/>
        <v/>
      </c>
      <c r="AB817" s="13" t="str">
        <f t="shared" si="152"/>
        <v>N</v>
      </c>
      <c r="AC817" s="13">
        <f t="shared" si="153"/>
        <v>458</v>
      </c>
      <c r="AD817" s="13" t="str">
        <f t="shared" si="154"/>
        <v/>
      </c>
      <c r="AE817" s="13" t="e">
        <f>IF(AND(VLOOKUP($T817,#REF!,2,0)=0,S817=""),"“错误请确认”",IF(VLOOKUP($T817,#REF!,2,0)=0,S817,VLOOKUP($T817,#REF!,2,0)))</f>
        <v>#REF!</v>
      </c>
      <c r="AF817" s="13" t="s">
        <v>3826</v>
      </c>
      <c r="AG817" s="13" t="e">
        <f>IF(VLOOKUP(T817,#REF!,29,0)=0,VLOOKUP(T817,#REF!,23,0)&amp;RIGHT(S817,2),VLOOKUP(T817,#REF!,23,0)&amp;VLOOKUP(T817,#REF!,29,0))</f>
        <v>#REF!</v>
      </c>
      <c r="AH817" s="13" t="s">
        <v>50</v>
      </c>
      <c r="AI817" s="13" t="e">
        <f t="shared" si="155"/>
        <v>#REF!</v>
      </c>
    </row>
    <row r="818" ht="15" customHeight="1" spans="1:35">
      <c r="A818" s="21">
        <f t="shared" si="147"/>
        <v>817</v>
      </c>
      <c r="B818" s="22" t="s">
        <v>3827</v>
      </c>
      <c r="C818" s="22" t="s">
        <v>35</v>
      </c>
      <c r="D818" s="22" t="s">
        <v>36</v>
      </c>
      <c r="E818" s="22" t="s">
        <v>3828</v>
      </c>
      <c r="F818" s="22" t="s">
        <v>3827</v>
      </c>
      <c r="G818" s="22" t="s">
        <v>3827</v>
      </c>
      <c r="H818" s="22" t="s">
        <v>3827</v>
      </c>
      <c r="I818" s="22" t="s">
        <v>3827</v>
      </c>
      <c r="J818" s="22" t="s">
        <v>3827</v>
      </c>
      <c r="K818" s="22" t="s">
        <v>38</v>
      </c>
      <c r="L818" s="22" t="s">
        <v>3829</v>
      </c>
      <c r="M818" s="22" t="s">
        <v>91</v>
      </c>
      <c r="N818" s="22" t="e">
        <f>INDEX(#REF!,MATCH($K818,#REF!,0))</f>
        <v>#REF!</v>
      </c>
      <c r="O818" s="21"/>
      <c r="P818" s="25" t="str">
        <f t="shared" si="148"/>
        <v>初中数学第5考场</v>
      </c>
      <c r="Q818" s="21"/>
      <c r="R818" s="21">
        <v>130</v>
      </c>
      <c r="S818" s="21"/>
      <c r="T818" s="32" t="str">
        <f t="shared" si="149"/>
        <v>初中数学</v>
      </c>
      <c r="U818" s="32" t="str">
        <f>IFERROR(VLOOKUP(复审!T818,#REF!,2,FALSE),"无此科目")</f>
        <v>无此科目</v>
      </c>
      <c r="V818" s="21" t="str">
        <f t="shared" si="150"/>
        <v>无此科目130</v>
      </c>
      <c r="W818" s="21">
        <f t="shared" si="144"/>
        <v>130</v>
      </c>
      <c r="X818" s="21">
        <f t="shared" si="145"/>
        <v>1</v>
      </c>
      <c r="Y818" s="21">
        <f t="shared" si="151"/>
        <v>1</v>
      </c>
      <c r="Z81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18" s="13" t="str">
        <f t="shared" si="146"/>
        <v/>
      </c>
      <c r="AB818" s="13" t="str">
        <f t="shared" si="152"/>
        <v>Y</v>
      </c>
      <c r="AC818" s="13" t="str">
        <f t="shared" si="153"/>
        <v/>
      </c>
      <c r="AD818" s="13">
        <f t="shared" si="154"/>
        <v>1</v>
      </c>
      <c r="AE818" s="13" t="e">
        <f>IF(AND(VLOOKUP($T818,#REF!,2,0)=0,S818=""),"“错误请确认”",IF(VLOOKUP($T818,#REF!,2,0)=0,S818,VLOOKUP($T818,#REF!,2,0)))</f>
        <v>#REF!</v>
      </c>
      <c r="AF818" s="13" t="s">
        <v>3830</v>
      </c>
      <c r="AG818" s="13" t="e">
        <f>IF(VLOOKUP(T818,#REF!,29,0)=0,VLOOKUP(T818,#REF!,23,0)&amp;RIGHT(S818,2),VLOOKUP(T818,#REF!,23,0)&amp;VLOOKUP(T818,#REF!,29,0))</f>
        <v>#REF!</v>
      </c>
      <c r="AH818" s="13" t="s">
        <v>38</v>
      </c>
      <c r="AI818" s="13" t="e">
        <f t="shared" si="155"/>
        <v>#REF!</v>
      </c>
    </row>
    <row r="819" ht="15" customHeight="1" spans="1:35">
      <c r="A819" s="21">
        <f t="shared" si="147"/>
        <v>818</v>
      </c>
      <c r="B819" s="22" t="s">
        <v>3831</v>
      </c>
      <c r="C819" s="22" t="s">
        <v>35</v>
      </c>
      <c r="D819" s="22" t="s">
        <v>1455</v>
      </c>
      <c r="E819" s="22" t="s">
        <v>3832</v>
      </c>
      <c r="F819" s="22" t="s">
        <v>3831</v>
      </c>
      <c r="G819" s="22" t="s">
        <v>3831</v>
      </c>
      <c r="H819" s="22" t="s">
        <v>3831</v>
      </c>
      <c r="I819" s="22" t="s">
        <v>3831</v>
      </c>
      <c r="J819" s="22" t="s">
        <v>3831</v>
      </c>
      <c r="K819" s="22" t="s">
        <v>38</v>
      </c>
      <c r="L819" s="22" t="s">
        <v>3833</v>
      </c>
      <c r="M819" s="22" t="s">
        <v>3834</v>
      </c>
      <c r="N819" s="22" t="e">
        <f>INDEX(#REF!,MATCH($K819,#REF!,0))</f>
        <v>#REF!</v>
      </c>
      <c r="O819" s="21"/>
      <c r="P819" s="25" t="str">
        <f t="shared" si="148"/>
        <v>初中数学第9考场</v>
      </c>
      <c r="Q819" s="21"/>
      <c r="R819" s="21">
        <v>247</v>
      </c>
      <c r="S819" s="21"/>
      <c r="T819" s="32" t="str">
        <f t="shared" si="149"/>
        <v>初中数学</v>
      </c>
      <c r="U819" s="32" t="str">
        <f>IFERROR(VLOOKUP(复审!T819,#REF!,2,FALSE),"无此科目")</f>
        <v>无此科目</v>
      </c>
      <c r="V819" s="21" t="str">
        <f t="shared" si="150"/>
        <v>无此科目247</v>
      </c>
      <c r="W819" s="21">
        <f t="shared" si="144"/>
        <v>247</v>
      </c>
      <c r="X819" s="21">
        <f t="shared" si="145"/>
        <v>1</v>
      </c>
      <c r="Y819" s="21">
        <f t="shared" si="151"/>
        <v>1</v>
      </c>
      <c r="Z81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19" s="13" t="str">
        <f t="shared" si="146"/>
        <v/>
      </c>
      <c r="AB819" s="13" t="str">
        <f t="shared" si="152"/>
        <v>Y</v>
      </c>
      <c r="AC819" s="13" t="str">
        <f t="shared" si="153"/>
        <v/>
      </c>
      <c r="AD819" s="13">
        <f t="shared" si="154"/>
        <v>1</v>
      </c>
      <c r="AE819" s="13" t="e">
        <f>IF(AND(VLOOKUP($T819,#REF!,2,0)=0,S819=""),"“错误请确认”",IF(VLOOKUP($T819,#REF!,2,0)=0,S819,VLOOKUP($T819,#REF!,2,0)))</f>
        <v>#REF!</v>
      </c>
      <c r="AF819" s="13" t="s">
        <v>3835</v>
      </c>
      <c r="AG819" s="13" t="e">
        <f>IF(VLOOKUP(T819,#REF!,29,0)=0,VLOOKUP(T819,#REF!,23,0)&amp;RIGHT(S819,2),VLOOKUP(T819,#REF!,23,0)&amp;VLOOKUP(T819,#REF!,29,0))</f>
        <v>#REF!</v>
      </c>
      <c r="AH819" s="13" t="s">
        <v>61</v>
      </c>
      <c r="AI819" s="13" t="e">
        <f t="shared" si="155"/>
        <v>#REF!</v>
      </c>
    </row>
    <row r="820" ht="15" customHeight="1" spans="1:35">
      <c r="A820" s="21">
        <f t="shared" si="147"/>
        <v>819</v>
      </c>
      <c r="B820" s="22" t="s">
        <v>3836</v>
      </c>
      <c r="C820" s="22" t="s">
        <v>45</v>
      </c>
      <c r="D820" s="22" t="s">
        <v>36</v>
      </c>
      <c r="E820" s="22" t="s">
        <v>3837</v>
      </c>
      <c r="F820" s="22" t="s">
        <v>3836</v>
      </c>
      <c r="G820" s="22" t="s">
        <v>3836</v>
      </c>
      <c r="H820" s="22" t="s">
        <v>3836</v>
      </c>
      <c r="I820" s="22" t="s">
        <v>3836</v>
      </c>
      <c r="J820" s="22" t="s">
        <v>3836</v>
      </c>
      <c r="K820" s="22" t="s">
        <v>89</v>
      </c>
      <c r="L820" s="22" t="s">
        <v>3838</v>
      </c>
      <c r="M820" s="22" t="s">
        <v>3839</v>
      </c>
      <c r="N820" s="22" t="e">
        <f>INDEX(#REF!,MATCH($K820,#REF!,0))</f>
        <v>#REF!</v>
      </c>
      <c r="O820" s="21"/>
      <c r="P820" s="25" t="str">
        <f t="shared" si="148"/>
        <v>初中英语第2考场</v>
      </c>
      <c r="Q820" s="21"/>
      <c r="R820" s="21">
        <v>36</v>
      </c>
      <c r="S820" s="21"/>
      <c r="T820" s="32" t="str">
        <f t="shared" si="149"/>
        <v>初中英语</v>
      </c>
      <c r="U820" s="32" t="str">
        <f>IFERROR(VLOOKUP(复审!T820,#REF!,2,FALSE),"无此科目")</f>
        <v>无此科目</v>
      </c>
      <c r="V820" s="21" t="str">
        <f t="shared" si="150"/>
        <v>无此科目036</v>
      </c>
      <c r="W820" s="21">
        <f t="shared" si="144"/>
        <v>36</v>
      </c>
      <c r="X820" s="21">
        <f t="shared" si="145"/>
        <v>1</v>
      </c>
      <c r="Y820" s="21">
        <f t="shared" si="151"/>
        <v>1</v>
      </c>
      <c r="Z82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20" s="13" t="str">
        <f t="shared" si="146"/>
        <v/>
      </c>
      <c r="AB820" s="13" t="str">
        <f t="shared" si="152"/>
        <v>Y</v>
      </c>
      <c r="AC820" s="13" t="str">
        <f t="shared" si="153"/>
        <v/>
      </c>
      <c r="AD820" s="13">
        <f t="shared" si="154"/>
        <v>1</v>
      </c>
      <c r="AE820" s="13" t="e">
        <f>IF(AND(VLOOKUP($T820,#REF!,2,0)=0,S820=""),"“错误请确认”",IF(VLOOKUP($T820,#REF!,2,0)=0,S820,VLOOKUP($T820,#REF!,2,0)))</f>
        <v>#REF!</v>
      </c>
      <c r="AF820" s="13" t="s">
        <v>3840</v>
      </c>
      <c r="AG820" s="13" t="e">
        <f>IF(VLOOKUP(T820,#REF!,29,0)=0,VLOOKUP(T820,#REF!,23,0)&amp;RIGHT(S820,2),VLOOKUP(T820,#REF!,23,0)&amp;VLOOKUP(T820,#REF!,29,0))</f>
        <v>#REF!</v>
      </c>
      <c r="AH820" s="13" t="s">
        <v>89</v>
      </c>
      <c r="AI820" s="13" t="e">
        <f t="shared" si="155"/>
        <v>#REF!</v>
      </c>
    </row>
    <row r="821" ht="15" customHeight="1" spans="1:35">
      <c r="A821" s="21">
        <f t="shared" si="147"/>
        <v>820</v>
      </c>
      <c r="B821" s="22" t="s">
        <v>3841</v>
      </c>
      <c r="C821" s="22" t="s">
        <v>45</v>
      </c>
      <c r="D821" s="22" t="s">
        <v>36</v>
      </c>
      <c r="E821" s="22" t="s">
        <v>3842</v>
      </c>
      <c r="F821" s="22" t="s">
        <v>3841</v>
      </c>
      <c r="G821" s="22" t="s">
        <v>3841</v>
      </c>
      <c r="H821" s="22" t="s">
        <v>3841</v>
      </c>
      <c r="I821" s="22" t="s">
        <v>3841</v>
      </c>
      <c r="J821" s="22" t="s">
        <v>3841</v>
      </c>
      <c r="K821" s="22" t="s">
        <v>89</v>
      </c>
      <c r="L821" s="22" t="s">
        <v>3843</v>
      </c>
      <c r="M821" s="22" t="s">
        <v>3844</v>
      </c>
      <c r="N821" s="22" t="e">
        <f>INDEX(#REF!,MATCH($K821,#REF!,0))</f>
        <v>#REF!</v>
      </c>
      <c r="O821" s="21"/>
      <c r="P821" s="25" t="str">
        <f t="shared" si="148"/>
        <v>初中英语第3考场</v>
      </c>
      <c r="Q821" s="21"/>
      <c r="R821" s="21">
        <v>62</v>
      </c>
      <c r="S821" s="21"/>
      <c r="T821" s="32" t="str">
        <f t="shared" si="149"/>
        <v>初中英语</v>
      </c>
      <c r="U821" s="32" t="str">
        <f>IFERROR(VLOOKUP(复审!T821,#REF!,2,FALSE),"无此科目")</f>
        <v>无此科目</v>
      </c>
      <c r="V821" s="21" t="str">
        <f t="shared" si="150"/>
        <v>无此科目062</v>
      </c>
      <c r="W821" s="21">
        <f t="shared" si="144"/>
        <v>62</v>
      </c>
      <c r="X821" s="21">
        <f t="shared" si="145"/>
        <v>1</v>
      </c>
      <c r="Y821" s="21">
        <f t="shared" si="151"/>
        <v>1</v>
      </c>
      <c r="Z82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21" s="13" t="str">
        <f t="shared" si="146"/>
        <v/>
      </c>
      <c r="AB821" s="13" t="str">
        <f t="shared" si="152"/>
        <v>Y</v>
      </c>
      <c r="AC821" s="13" t="str">
        <f t="shared" si="153"/>
        <v/>
      </c>
      <c r="AD821" s="13">
        <f t="shared" si="154"/>
        <v>1</v>
      </c>
      <c r="AE821" s="13" t="e">
        <f>IF(AND(VLOOKUP($T821,#REF!,2,0)=0,S821=""),"“错误请确认”",IF(VLOOKUP($T821,#REF!,2,0)=0,S821,VLOOKUP($T821,#REF!,2,0)))</f>
        <v>#REF!</v>
      </c>
      <c r="AF821" s="13" t="s">
        <v>3845</v>
      </c>
      <c r="AG821" s="13" t="e">
        <f>IF(VLOOKUP(T821,#REF!,29,0)=0,VLOOKUP(T821,#REF!,23,0)&amp;RIGHT(S821,2),VLOOKUP(T821,#REF!,23,0)&amp;VLOOKUP(T821,#REF!,29,0))</f>
        <v>#REF!</v>
      </c>
      <c r="AH821" s="13" t="s">
        <v>89</v>
      </c>
      <c r="AI821" s="13" t="e">
        <f t="shared" si="155"/>
        <v>#REF!</v>
      </c>
    </row>
    <row r="822" ht="15" customHeight="1" spans="1:35">
      <c r="A822" s="21">
        <f t="shared" si="147"/>
        <v>821</v>
      </c>
      <c r="B822" s="22" t="s">
        <v>3846</v>
      </c>
      <c r="C822" s="22" t="s">
        <v>45</v>
      </c>
      <c r="D822" s="22" t="s">
        <v>36</v>
      </c>
      <c r="E822" s="22" t="s">
        <v>3847</v>
      </c>
      <c r="F822" s="22" t="s">
        <v>3846</v>
      </c>
      <c r="G822" s="22" t="s">
        <v>3846</v>
      </c>
      <c r="H822" s="22" t="s">
        <v>3846</v>
      </c>
      <c r="I822" s="22" t="s">
        <v>3846</v>
      </c>
      <c r="J822" s="22" t="s">
        <v>3846</v>
      </c>
      <c r="K822" s="22" t="s">
        <v>89</v>
      </c>
      <c r="L822" s="22" t="s">
        <v>3848</v>
      </c>
      <c r="M822" s="22" t="s">
        <v>3848</v>
      </c>
      <c r="N822" s="22" t="e">
        <f>INDEX(#REF!,MATCH($K822,#REF!,0))</f>
        <v>#REF!</v>
      </c>
      <c r="O822" s="21"/>
      <c r="P822" s="25" t="str">
        <f t="shared" si="148"/>
        <v>初中英语第12考场</v>
      </c>
      <c r="Q822" s="21"/>
      <c r="R822" s="21">
        <v>337</v>
      </c>
      <c r="S822" s="21"/>
      <c r="T822" s="32" t="str">
        <f t="shared" si="149"/>
        <v>初中英语</v>
      </c>
      <c r="U822" s="32" t="str">
        <f>IFERROR(VLOOKUP(复审!T822,#REF!,2,FALSE),"无此科目")</f>
        <v>无此科目</v>
      </c>
      <c r="V822" s="21" t="str">
        <f t="shared" si="150"/>
        <v>无此科目337</v>
      </c>
      <c r="W822" s="21">
        <f t="shared" si="144"/>
        <v>337</v>
      </c>
      <c r="X822" s="21">
        <f t="shared" si="145"/>
        <v>1</v>
      </c>
      <c r="Y822" s="21">
        <f t="shared" si="151"/>
        <v>1</v>
      </c>
      <c r="Z82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22" s="13" t="str">
        <f t="shared" si="146"/>
        <v/>
      </c>
      <c r="AB822" s="13" t="str">
        <f t="shared" si="152"/>
        <v>Y</v>
      </c>
      <c r="AC822" s="13" t="str">
        <f t="shared" si="153"/>
        <v/>
      </c>
      <c r="AD822" s="13">
        <f t="shared" si="154"/>
        <v>1</v>
      </c>
      <c r="AE822" s="13" t="e">
        <f>IF(AND(VLOOKUP($T822,#REF!,2,0)=0,S822=""),"“错误请确认”",IF(VLOOKUP($T822,#REF!,2,0)=0,S822,VLOOKUP($T822,#REF!,2,0)))</f>
        <v>#REF!</v>
      </c>
      <c r="AF822" s="13" t="s">
        <v>3849</v>
      </c>
      <c r="AG822" s="13" t="e">
        <f>IF(VLOOKUP(T822,#REF!,29,0)=0,VLOOKUP(T822,#REF!,23,0)&amp;RIGHT(S822,2),VLOOKUP(T822,#REF!,23,0)&amp;VLOOKUP(T822,#REF!,29,0))</f>
        <v>#REF!</v>
      </c>
      <c r="AH822" s="13" t="s">
        <v>3850</v>
      </c>
      <c r="AI822" s="13" t="e">
        <f t="shared" si="155"/>
        <v>#REF!</v>
      </c>
    </row>
    <row r="823" ht="15" customHeight="1" spans="1:35">
      <c r="A823" s="21">
        <f t="shared" si="147"/>
        <v>822</v>
      </c>
      <c r="B823" s="22" t="s">
        <v>3851</v>
      </c>
      <c r="C823" s="22" t="s">
        <v>45</v>
      </c>
      <c r="D823" s="22" t="s">
        <v>36</v>
      </c>
      <c r="E823" s="22" t="s">
        <v>3852</v>
      </c>
      <c r="F823" s="22" t="s">
        <v>3851</v>
      </c>
      <c r="G823" s="22" t="s">
        <v>3851</v>
      </c>
      <c r="H823" s="22" t="s">
        <v>3851</v>
      </c>
      <c r="I823" s="22" t="s">
        <v>3851</v>
      </c>
      <c r="J823" s="22" t="s">
        <v>3851</v>
      </c>
      <c r="K823" s="22" t="s">
        <v>89</v>
      </c>
      <c r="L823" s="22" t="s">
        <v>3853</v>
      </c>
      <c r="M823" s="22" t="s">
        <v>91</v>
      </c>
      <c r="N823" s="22" t="e">
        <f>INDEX(#REF!,MATCH($K823,#REF!,0))</f>
        <v>#REF!</v>
      </c>
      <c r="O823" s="21"/>
      <c r="P823" s="25" t="str">
        <f t="shared" si="148"/>
        <v/>
      </c>
      <c r="Q823" s="21"/>
      <c r="R823" s="21"/>
      <c r="S823" s="21"/>
      <c r="T823" s="32" t="str">
        <f t="shared" si="149"/>
        <v>初中英语</v>
      </c>
      <c r="U823" s="32" t="str">
        <f>IFERROR(VLOOKUP(复审!T823,#REF!,2,FALSE),"无此科目")</f>
        <v>无此科目</v>
      </c>
      <c r="V823" s="21" t="str">
        <f t="shared" si="150"/>
        <v/>
      </c>
      <c r="W823" s="21">
        <f t="shared" si="144"/>
        <v>0</v>
      </c>
      <c r="X823" s="21">
        <f t="shared" si="145"/>
        <v>1</v>
      </c>
      <c r="Y823" s="21" t="str">
        <f t="shared" si="151"/>
        <v/>
      </c>
      <c r="Z82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23" s="13" t="str">
        <f t="shared" si="146"/>
        <v/>
      </c>
      <c r="AB823" s="13" t="str">
        <f t="shared" si="152"/>
        <v>N</v>
      </c>
      <c r="AC823" s="13">
        <f t="shared" si="153"/>
        <v>459</v>
      </c>
      <c r="AD823" s="13" t="str">
        <f t="shared" si="154"/>
        <v/>
      </c>
      <c r="AE823" s="13" t="e">
        <f>IF(AND(VLOOKUP($T823,#REF!,2,0)=0,S823=""),"“错误请确认”",IF(VLOOKUP($T823,#REF!,2,0)=0,S823,VLOOKUP($T823,#REF!,2,0)))</f>
        <v>#REF!</v>
      </c>
      <c r="AF823" s="13" t="s">
        <v>3854</v>
      </c>
      <c r="AG823" s="13" t="e">
        <f>IF(VLOOKUP(T823,#REF!,29,0)=0,VLOOKUP(T823,#REF!,23,0)&amp;RIGHT(S823,2),VLOOKUP(T823,#REF!,23,0)&amp;VLOOKUP(T823,#REF!,29,0))</f>
        <v>#REF!</v>
      </c>
      <c r="AH823" s="13" t="s">
        <v>50</v>
      </c>
      <c r="AI823" s="13" t="e">
        <f t="shared" si="155"/>
        <v>#REF!</v>
      </c>
    </row>
    <row r="824" ht="15" customHeight="1" spans="1:35">
      <c r="A824" s="21">
        <f t="shared" si="147"/>
        <v>823</v>
      </c>
      <c r="B824" s="22" t="s">
        <v>3855</v>
      </c>
      <c r="C824" s="22" t="s">
        <v>45</v>
      </c>
      <c r="D824" s="22" t="s">
        <v>36</v>
      </c>
      <c r="E824" s="22" t="s">
        <v>3856</v>
      </c>
      <c r="F824" s="22" t="s">
        <v>3855</v>
      </c>
      <c r="G824" s="22" t="s">
        <v>3855</v>
      </c>
      <c r="H824" s="22" t="s">
        <v>3855</v>
      </c>
      <c r="I824" s="22" t="s">
        <v>3855</v>
      </c>
      <c r="J824" s="22" t="s">
        <v>3855</v>
      </c>
      <c r="K824" s="22" t="s">
        <v>89</v>
      </c>
      <c r="L824" s="22" t="s">
        <v>3857</v>
      </c>
      <c r="M824" s="22" t="s">
        <v>3858</v>
      </c>
      <c r="N824" s="22" t="e">
        <f>INDEX(#REF!,MATCH($K824,#REF!,0))</f>
        <v>#REF!</v>
      </c>
      <c r="O824" s="21"/>
      <c r="P824" s="25" t="str">
        <f t="shared" si="148"/>
        <v/>
      </c>
      <c r="Q824" s="21"/>
      <c r="R824" s="21"/>
      <c r="S824" s="21"/>
      <c r="T824" s="32" t="str">
        <f t="shared" si="149"/>
        <v>初中英语</v>
      </c>
      <c r="U824" s="32" t="str">
        <f>IFERROR(VLOOKUP(复审!T824,#REF!,2,FALSE),"无此科目")</f>
        <v>无此科目</v>
      </c>
      <c r="V824" s="21" t="str">
        <f t="shared" si="150"/>
        <v/>
      </c>
      <c r="W824" s="21">
        <f t="shared" si="144"/>
        <v>0</v>
      </c>
      <c r="X824" s="21">
        <f t="shared" si="145"/>
        <v>1</v>
      </c>
      <c r="Y824" s="21" t="str">
        <f t="shared" si="151"/>
        <v/>
      </c>
      <c r="Z82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24" s="13" t="str">
        <f t="shared" si="146"/>
        <v/>
      </c>
      <c r="AB824" s="13" t="str">
        <f t="shared" si="152"/>
        <v>N</v>
      </c>
      <c r="AC824" s="13">
        <f t="shared" si="153"/>
        <v>460</v>
      </c>
      <c r="AD824" s="13" t="str">
        <f t="shared" si="154"/>
        <v/>
      </c>
      <c r="AE824" s="13" t="e">
        <f>IF(AND(VLOOKUP($T824,#REF!,2,0)=0,S824=""),"“错误请确认”",IF(VLOOKUP($T824,#REF!,2,0)=0,S824,VLOOKUP($T824,#REF!,2,0)))</f>
        <v>#REF!</v>
      </c>
      <c r="AF824" s="13" t="s">
        <v>3859</v>
      </c>
      <c r="AG824" s="13" t="e">
        <f>IF(VLOOKUP(T824,#REF!,29,0)=0,VLOOKUP(T824,#REF!,23,0)&amp;RIGHT(S824,2),VLOOKUP(T824,#REF!,23,0)&amp;VLOOKUP(T824,#REF!,29,0))</f>
        <v>#REF!</v>
      </c>
      <c r="AH824" s="13" t="s">
        <v>93</v>
      </c>
      <c r="AI824" s="13" t="e">
        <f t="shared" si="155"/>
        <v>#REF!</v>
      </c>
    </row>
    <row r="825" ht="15" customHeight="1" spans="1:35">
      <c r="A825" s="21">
        <f t="shared" si="147"/>
        <v>824</v>
      </c>
      <c r="B825" s="22" t="s">
        <v>3860</v>
      </c>
      <c r="C825" s="22" t="s">
        <v>45</v>
      </c>
      <c r="D825" s="22" t="s">
        <v>36</v>
      </c>
      <c r="E825" s="22" t="s">
        <v>3861</v>
      </c>
      <c r="F825" s="22" t="s">
        <v>3860</v>
      </c>
      <c r="G825" s="22" t="s">
        <v>3860</v>
      </c>
      <c r="H825" s="22" t="s">
        <v>3860</v>
      </c>
      <c r="I825" s="22" t="s">
        <v>3860</v>
      </c>
      <c r="J825" s="22" t="s">
        <v>3860</v>
      </c>
      <c r="K825" s="22" t="s">
        <v>89</v>
      </c>
      <c r="L825" s="22" t="s">
        <v>3862</v>
      </c>
      <c r="M825" s="22" t="s">
        <v>3863</v>
      </c>
      <c r="N825" s="22" t="e">
        <f>INDEX(#REF!,MATCH($K825,#REF!,0))</f>
        <v>#REF!</v>
      </c>
      <c r="O825" s="21"/>
      <c r="P825" s="25" t="str">
        <f t="shared" si="148"/>
        <v/>
      </c>
      <c r="Q825" s="21"/>
      <c r="R825" s="21"/>
      <c r="S825" s="21"/>
      <c r="T825" s="32" t="str">
        <f t="shared" si="149"/>
        <v>初中英语</v>
      </c>
      <c r="U825" s="32" t="str">
        <f>IFERROR(VLOOKUP(复审!T825,#REF!,2,FALSE),"无此科目")</f>
        <v>无此科目</v>
      </c>
      <c r="V825" s="21" t="str">
        <f t="shared" si="150"/>
        <v/>
      </c>
      <c r="W825" s="21">
        <f t="shared" si="144"/>
        <v>0</v>
      </c>
      <c r="X825" s="21">
        <f t="shared" si="145"/>
        <v>1</v>
      </c>
      <c r="Y825" s="21" t="str">
        <f t="shared" si="151"/>
        <v/>
      </c>
      <c r="Z82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25" s="13" t="str">
        <f t="shared" si="146"/>
        <v/>
      </c>
      <c r="AB825" s="13" t="str">
        <f t="shared" si="152"/>
        <v>N</v>
      </c>
      <c r="AC825" s="13">
        <f t="shared" si="153"/>
        <v>461</v>
      </c>
      <c r="AD825" s="13" t="str">
        <f t="shared" si="154"/>
        <v/>
      </c>
      <c r="AE825" s="13" t="e">
        <f>IF(AND(VLOOKUP($T825,#REF!,2,0)=0,S825=""),"“错误请确认”",IF(VLOOKUP($T825,#REF!,2,0)=0,S825,VLOOKUP($T825,#REF!,2,0)))</f>
        <v>#REF!</v>
      </c>
      <c r="AF825" s="13" t="s">
        <v>3864</v>
      </c>
      <c r="AG825" s="13" t="e">
        <f>IF(VLOOKUP(T825,#REF!,29,0)=0,VLOOKUP(T825,#REF!,23,0)&amp;RIGHT(S825,2),VLOOKUP(T825,#REF!,23,0)&amp;VLOOKUP(T825,#REF!,29,0))</f>
        <v>#REF!</v>
      </c>
      <c r="AH825" s="13" t="s">
        <v>50</v>
      </c>
      <c r="AI825" s="13" t="e">
        <f t="shared" si="155"/>
        <v>#REF!</v>
      </c>
    </row>
    <row r="826" ht="15" customHeight="1" spans="1:35">
      <c r="A826" s="21">
        <f t="shared" si="147"/>
        <v>825</v>
      </c>
      <c r="B826" s="22" t="s">
        <v>3865</v>
      </c>
      <c r="C826" s="22" t="s">
        <v>45</v>
      </c>
      <c r="D826" s="22" t="s">
        <v>36</v>
      </c>
      <c r="E826" s="22" t="s">
        <v>3866</v>
      </c>
      <c r="F826" s="22" t="s">
        <v>3865</v>
      </c>
      <c r="G826" s="22" t="s">
        <v>3865</v>
      </c>
      <c r="H826" s="22" t="s">
        <v>3865</v>
      </c>
      <c r="I826" s="22" t="s">
        <v>3865</v>
      </c>
      <c r="J826" s="22" t="s">
        <v>3865</v>
      </c>
      <c r="K826" s="22" t="s">
        <v>89</v>
      </c>
      <c r="L826" s="22" t="s">
        <v>3867</v>
      </c>
      <c r="M826" s="22" t="s">
        <v>91</v>
      </c>
      <c r="N826" s="22" t="e">
        <f>INDEX(#REF!,MATCH($K826,#REF!,0))</f>
        <v>#REF!</v>
      </c>
      <c r="O826" s="21"/>
      <c r="P826" s="25" t="str">
        <f t="shared" si="148"/>
        <v>初中英语第6考场</v>
      </c>
      <c r="Q826" s="21"/>
      <c r="R826" s="21">
        <v>179</v>
      </c>
      <c r="S826" s="21"/>
      <c r="T826" s="32" t="str">
        <f t="shared" si="149"/>
        <v>初中英语</v>
      </c>
      <c r="U826" s="32" t="str">
        <f>IFERROR(VLOOKUP(复审!T826,#REF!,2,FALSE),"无此科目")</f>
        <v>无此科目</v>
      </c>
      <c r="V826" s="21" t="str">
        <f t="shared" si="150"/>
        <v>无此科目179</v>
      </c>
      <c r="W826" s="21">
        <f t="shared" si="144"/>
        <v>179</v>
      </c>
      <c r="X826" s="21">
        <f t="shared" si="145"/>
        <v>1</v>
      </c>
      <c r="Y826" s="21">
        <f t="shared" si="151"/>
        <v>1</v>
      </c>
      <c r="Z82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26" s="13" t="str">
        <f t="shared" si="146"/>
        <v/>
      </c>
      <c r="AB826" s="13" t="str">
        <f t="shared" si="152"/>
        <v>Y</v>
      </c>
      <c r="AC826" s="13" t="str">
        <f t="shared" si="153"/>
        <v/>
      </c>
      <c r="AD826" s="13">
        <f t="shared" si="154"/>
        <v>1</v>
      </c>
      <c r="AE826" s="13" t="e">
        <f>IF(AND(VLOOKUP($T826,#REF!,2,0)=0,S826=""),"“错误请确认”",IF(VLOOKUP($T826,#REF!,2,0)=0,S826,VLOOKUP($T826,#REF!,2,0)))</f>
        <v>#REF!</v>
      </c>
      <c r="AF826" s="13" t="s">
        <v>3868</v>
      </c>
      <c r="AG826" s="13" t="e">
        <f>IF(VLOOKUP(T826,#REF!,29,0)=0,VLOOKUP(T826,#REF!,23,0)&amp;RIGHT(S826,2),VLOOKUP(T826,#REF!,23,0)&amp;VLOOKUP(T826,#REF!,29,0))</f>
        <v>#REF!</v>
      </c>
      <c r="AH826" s="13" t="s">
        <v>61</v>
      </c>
      <c r="AI826" s="13" t="e">
        <f t="shared" si="155"/>
        <v>#REF!</v>
      </c>
    </row>
    <row r="827" ht="15" customHeight="1" spans="1:35">
      <c r="A827" s="21">
        <f t="shared" si="147"/>
        <v>826</v>
      </c>
      <c r="B827" s="22" t="s">
        <v>3869</v>
      </c>
      <c r="C827" s="22" t="s">
        <v>45</v>
      </c>
      <c r="D827" s="22" t="s">
        <v>36</v>
      </c>
      <c r="E827" s="22" t="s">
        <v>3870</v>
      </c>
      <c r="F827" s="22" t="s">
        <v>3869</v>
      </c>
      <c r="G827" s="22" t="s">
        <v>3869</v>
      </c>
      <c r="H827" s="22" t="s">
        <v>3869</v>
      </c>
      <c r="I827" s="22" t="s">
        <v>3869</v>
      </c>
      <c r="J827" s="22" t="s">
        <v>3869</v>
      </c>
      <c r="K827" s="22" t="s">
        <v>89</v>
      </c>
      <c r="L827" s="22" t="s">
        <v>3871</v>
      </c>
      <c r="M827" s="22" t="s">
        <v>3872</v>
      </c>
      <c r="N827" s="22" t="e">
        <f>INDEX(#REF!,MATCH($K827,#REF!,0))</f>
        <v>#REF!</v>
      </c>
      <c r="O827" s="21"/>
      <c r="P827" s="25" t="str">
        <f t="shared" si="148"/>
        <v/>
      </c>
      <c r="Q827" s="21"/>
      <c r="R827" s="21"/>
      <c r="S827" s="21"/>
      <c r="T827" s="32" t="str">
        <f t="shared" si="149"/>
        <v>初中英语</v>
      </c>
      <c r="U827" s="32" t="str">
        <f>IFERROR(VLOOKUP(复审!T827,#REF!,2,FALSE),"无此科目")</f>
        <v>无此科目</v>
      </c>
      <c r="V827" s="21" t="str">
        <f t="shared" si="150"/>
        <v/>
      </c>
      <c r="W827" s="21">
        <f t="shared" si="144"/>
        <v>0</v>
      </c>
      <c r="X827" s="21">
        <f t="shared" si="145"/>
        <v>1</v>
      </c>
      <c r="Y827" s="21" t="str">
        <f t="shared" si="151"/>
        <v/>
      </c>
      <c r="Z82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27" s="13" t="str">
        <f t="shared" si="146"/>
        <v/>
      </c>
      <c r="AB827" s="13" t="str">
        <f t="shared" si="152"/>
        <v>N</v>
      </c>
      <c r="AC827" s="13">
        <f t="shared" si="153"/>
        <v>462</v>
      </c>
      <c r="AD827" s="13" t="str">
        <f t="shared" si="154"/>
        <v/>
      </c>
      <c r="AE827" s="13" t="e">
        <f>IF(AND(VLOOKUP($T827,#REF!,2,0)=0,S827=""),"“错误请确认”",IF(VLOOKUP($T827,#REF!,2,0)=0,S827,VLOOKUP($T827,#REF!,2,0)))</f>
        <v>#REF!</v>
      </c>
      <c r="AF827" s="13" t="s">
        <v>3873</v>
      </c>
      <c r="AG827" s="13" t="e">
        <f>IF(VLOOKUP(T827,#REF!,29,0)=0,VLOOKUP(T827,#REF!,23,0)&amp;RIGHT(S827,2),VLOOKUP(T827,#REF!,23,0)&amp;VLOOKUP(T827,#REF!,29,0))</f>
        <v>#REF!</v>
      </c>
      <c r="AH827" s="13" t="s">
        <v>50</v>
      </c>
      <c r="AI827" s="13" t="e">
        <f t="shared" si="155"/>
        <v>#REF!</v>
      </c>
    </row>
    <row r="828" ht="15" customHeight="1" spans="1:35">
      <c r="A828" s="21">
        <f t="shared" si="147"/>
        <v>827</v>
      </c>
      <c r="B828" s="22" t="s">
        <v>3874</v>
      </c>
      <c r="C828" s="22" t="s">
        <v>45</v>
      </c>
      <c r="D828" s="22" t="s">
        <v>36</v>
      </c>
      <c r="E828" s="22" t="s">
        <v>3875</v>
      </c>
      <c r="F828" s="22" t="s">
        <v>3874</v>
      </c>
      <c r="G828" s="22" t="s">
        <v>3874</v>
      </c>
      <c r="H828" s="22" t="s">
        <v>3874</v>
      </c>
      <c r="I828" s="22" t="s">
        <v>3874</v>
      </c>
      <c r="J828" s="22" t="s">
        <v>3874</v>
      </c>
      <c r="K828" s="22" t="s">
        <v>89</v>
      </c>
      <c r="L828" s="22" t="s">
        <v>3876</v>
      </c>
      <c r="M828" s="22" t="s">
        <v>3877</v>
      </c>
      <c r="N828" s="22" t="e">
        <f>INDEX(#REF!,MATCH($K828,#REF!,0))</f>
        <v>#REF!</v>
      </c>
      <c r="O828" s="21"/>
      <c r="P828" s="25" t="str">
        <f t="shared" si="148"/>
        <v>初中英语第10考场</v>
      </c>
      <c r="Q828" s="21"/>
      <c r="R828" s="21">
        <v>292</v>
      </c>
      <c r="S828" s="21"/>
      <c r="T828" s="32" t="str">
        <f t="shared" si="149"/>
        <v>初中英语</v>
      </c>
      <c r="U828" s="32" t="str">
        <f>IFERROR(VLOOKUP(复审!T828,#REF!,2,FALSE),"无此科目")</f>
        <v>无此科目</v>
      </c>
      <c r="V828" s="21" t="str">
        <f t="shared" si="150"/>
        <v>无此科目292</v>
      </c>
      <c r="W828" s="21">
        <f t="shared" si="144"/>
        <v>292</v>
      </c>
      <c r="X828" s="21">
        <f t="shared" si="145"/>
        <v>1</v>
      </c>
      <c r="Y828" s="21">
        <f t="shared" si="151"/>
        <v>1</v>
      </c>
      <c r="Z82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28" s="13" t="str">
        <f t="shared" si="146"/>
        <v/>
      </c>
      <c r="AB828" s="13" t="str">
        <f t="shared" si="152"/>
        <v>Y</v>
      </c>
      <c r="AC828" s="13" t="str">
        <f t="shared" si="153"/>
        <v/>
      </c>
      <c r="AD828" s="13">
        <f t="shared" si="154"/>
        <v>1</v>
      </c>
      <c r="AE828" s="13" t="e">
        <f>IF(AND(VLOOKUP($T828,#REF!,2,0)=0,S828=""),"“错误请确认”",IF(VLOOKUP($T828,#REF!,2,0)=0,S828,VLOOKUP($T828,#REF!,2,0)))</f>
        <v>#REF!</v>
      </c>
      <c r="AF828" s="13" t="s">
        <v>3878</v>
      </c>
      <c r="AG828" s="13" t="e">
        <f>IF(VLOOKUP(T828,#REF!,29,0)=0,VLOOKUP(T828,#REF!,23,0)&amp;RIGHT(S828,2),VLOOKUP(T828,#REF!,23,0)&amp;VLOOKUP(T828,#REF!,29,0))</f>
        <v>#REF!</v>
      </c>
      <c r="AH828" s="13" t="s">
        <v>89</v>
      </c>
      <c r="AI828" s="13" t="e">
        <f t="shared" si="155"/>
        <v>#REF!</v>
      </c>
    </row>
    <row r="829" ht="15" customHeight="1" spans="1:35">
      <c r="A829" s="21">
        <f t="shared" si="147"/>
        <v>828</v>
      </c>
      <c r="B829" s="22" t="s">
        <v>3879</v>
      </c>
      <c r="C829" s="22" t="s">
        <v>45</v>
      </c>
      <c r="D829" s="22" t="s">
        <v>36</v>
      </c>
      <c r="E829" s="22" t="s">
        <v>3880</v>
      </c>
      <c r="F829" s="22" t="s">
        <v>3879</v>
      </c>
      <c r="G829" s="22" t="s">
        <v>3879</v>
      </c>
      <c r="H829" s="22" t="s">
        <v>3879</v>
      </c>
      <c r="I829" s="22" t="s">
        <v>3879</v>
      </c>
      <c r="J829" s="22" t="s">
        <v>3879</v>
      </c>
      <c r="K829" s="22" t="s">
        <v>89</v>
      </c>
      <c r="L829" s="22" t="s">
        <v>3881</v>
      </c>
      <c r="M829" s="22" t="s">
        <v>3881</v>
      </c>
      <c r="N829" s="22" t="e">
        <f>INDEX(#REF!,MATCH($K829,#REF!,0))</f>
        <v>#REF!</v>
      </c>
      <c r="O829" s="21"/>
      <c r="P829" s="25" t="str">
        <f t="shared" si="148"/>
        <v/>
      </c>
      <c r="Q829" s="21"/>
      <c r="R829" s="21"/>
      <c r="S829" s="21"/>
      <c r="T829" s="32" t="str">
        <f t="shared" si="149"/>
        <v>初中英语</v>
      </c>
      <c r="U829" s="32" t="str">
        <f>IFERROR(VLOOKUP(复审!T829,#REF!,2,FALSE),"无此科目")</f>
        <v>无此科目</v>
      </c>
      <c r="V829" s="21" t="str">
        <f t="shared" si="150"/>
        <v/>
      </c>
      <c r="W829" s="21">
        <f t="shared" si="144"/>
        <v>0</v>
      </c>
      <c r="X829" s="21">
        <f t="shared" si="145"/>
        <v>1</v>
      </c>
      <c r="Y829" s="21" t="str">
        <f t="shared" si="151"/>
        <v/>
      </c>
      <c r="Z82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29" s="13" t="str">
        <f t="shared" si="146"/>
        <v/>
      </c>
      <c r="AB829" s="13" t="str">
        <f t="shared" si="152"/>
        <v>N</v>
      </c>
      <c r="AC829" s="13">
        <f t="shared" si="153"/>
        <v>463</v>
      </c>
      <c r="AD829" s="13" t="str">
        <f t="shared" si="154"/>
        <v/>
      </c>
      <c r="AE829" s="13" t="e">
        <f>IF(AND(VLOOKUP($T829,#REF!,2,0)=0,S829=""),"“错误请确认”",IF(VLOOKUP($T829,#REF!,2,0)=0,S829,VLOOKUP($T829,#REF!,2,0)))</f>
        <v>#REF!</v>
      </c>
      <c r="AF829" s="13" t="s">
        <v>3882</v>
      </c>
      <c r="AG829" s="13" t="e">
        <f>IF(VLOOKUP(T829,#REF!,29,0)=0,VLOOKUP(T829,#REF!,23,0)&amp;RIGHT(S829,2),VLOOKUP(T829,#REF!,23,0)&amp;VLOOKUP(T829,#REF!,29,0))</f>
        <v>#REF!</v>
      </c>
      <c r="AH829" s="13" t="s">
        <v>50</v>
      </c>
      <c r="AI829" s="13" t="e">
        <f t="shared" si="155"/>
        <v>#REF!</v>
      </c>
    </row>
    <row r="830" ht="15" customHeight="1" spans="1:35">
      <c r="A830" s="21">
        <f t="shared" si="147"/>
        <v>829</v>
      </c>
      <c r="B830" s="22" t="s">
        <v>3883</v>
      </c>
      <c r="C830" s="22" t="s">
        <v>45</v>
      </c>
      <c r="D830" s="22" t="s">
        <v>36</v>
      </c>
      <c r="E830" s="22" t="s">
        <v>3884</v>
      </c>
      <c r="F830" s="22" t="s">
        <v>3883</v>
      </c>
      <c r="G830" s="22" t="s">
        <v>3883</v>
      </c>
      <c r="H830" s="22" t="s">
        <v>3883</v>
      </c>
      <c r="I830" s="22" t="s">
        <v>3883</v>
      </c>
      <c r="J830" s="22" t="s">
        <v>3883</v>
      </c>
      <c r="K830" s="22" t="s">
        <v>89</v>
      </c>
      <c r="L830" s="22" t="s">
        <v>3885</v>
      </c>
      <c r="M830" s="22" t="s">
        <v>3886</v>
      </c>
      <c r="N830" s="22" t="e">
        <f>INDEX(#REF!,MATCH($K830,#REF!,0))</f>
        <v>#REF!</v>
      </c>
      <c r="O830" s="21"/>
      <c r="P830" s="25" t="str">
        <f t="shared" si="148"/>
        <v>初中英语第6考场</v>
      </c>
      <c r="Q830" s="21"/>
      <c r="R830" s="21">
        <v>175</v>
      </c>
      <c r="S830" s="21"/>
      <c r="T830" s="32" t="str">
        <f t="shared" si="149"/>
        <v>初中英语</v>
      </c>
      <c r="U830" s="32" t="str">
        <f>IFERROR(VLOOKUP(复审!T830,#REF!,2,FALSE),"无此科目")</f>
        <v>无此科目</v>
      </c>
      <c r="V830" s="21" t="str">
        <f t="shared" si="150"/>
        <v>无此科目175</v>
      </c>
      <c r="W830" s="21">
        <f t="shared" si="144"/>
        <v>175</v>
      </c>
      <c r="X830" s="21">
        <f t="shared" si="145"/>
        <v>1</v>
      </c>
      <c r="Y830" s="21">
        <f t="shared" si="151"/>
        <v>1</v>
      </c>
      <c r="Z83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30" s="13" t="str">
        <f t="shared" si="146"/>
        <v/>
      </c>
      <c r="AB830" s="13" t="str">
        <f t="shared" si="152"/>
        <v>Y</v>
      </c>
      <c r="AC830" s="13" t="str">
        <f t="shared" si="153"/>
        <v/>
      </c>
      <c r="AD830" s="13">
        <f t="shared" si="154"/>
        <v>1</v>
      </c>
      <c r="AE830" s="13" t="e">
        <f>IF(AND(VLOOKUP($T830,#REF!,2,0)=0,S830=""),"“错误请确认”",IF(VLOOKUP($T830,#REF!,2,0)=0,S830,VLOOKUP($T830,#REF!,2,0)))</f>
        <v>#REF!</v>
      </c>
      <c r="AF830" s="13" t="s">
        <v>3887</v>
      </c>
      <c r="AG830" s="13" t="e">
        <f>IF(VLOOKUP(T830,#REF!,29,0)=0,VLOOKUP(T830,#REF!,23,0)&amp;RIGHT(S830,2),VLOOKUP(T830,#REF!,23,0)&amp;VLOOKUP(T830,#REF!,29,0))</f>
        <v>#REF!</v>
      </c>
      <c r="AH830" s="13" t="s">
        <v>93</v>
      </c>
      <c r="AI830" s="13" t="e">
        <f t="shared" si="155"/>
        <v>#REF!</v>
      </c>
    </row>
    <row r="831" ht="15" customHeight="1" spans="1:35">
      <c r="A831" s="21">
        <f t="shared" si="147"/>
        <v>830</v>
      </c>
      <c r="B831" s="22" t="s">
        <v>3888</v>
      </c>
      <c r="C831" s="22" t="s">
        <v>45</v>
      </c>
      <c r="D831" s="22" t="s">
        <v>36</v>
      </c>
      <c r="E831" s="22" t="s">
        <v>3889</v>
      </c>
      <c r="F831" s="22" t="s">
        <v>3888</v>
      </c>
      <c r="G831" s="22" t="s">
        <v>3888</v>
      </c>
      <c r="H831" s="22" t="s">
        <v>3888</v>
      </c>
      <c r="I831" s="22" t="s">
        <v>3888</v>
      </c>
      <c r="J831" s="22" t="s">
        <v>3888</v>
      </c>
      <c r="K831" s="22" t="s">
        <v>89</v>
      </c>
      <c r="L831" s="22" t="s">
        <v>3890</v>
      </c>
      <c r="M831" s="22" t="s">
        <v>91</v>
      </c>
      <c r="N831" s="22" t="e">
        <f>INDEX(#REF!,MATCH($K831,#REF!,0))</f>
        <v>#REF!</v>
      </c>
      <c r="O831" s="21"/>
      <c r="P831" s="25" t="str">
        <f t="shared" si="148"/>
        <v>初中英语第6考场</v>
      </c>
      <c r="Q831" s="21"/>
      <c r="R831" s="21">
        <v>170</v>
      </c>
      <c r="S831" s="21"/>
      <c r="T831" s="32" t="str">
        <f t="shared" si="149"/>
        <v>初中英语</v>
      </c>
      <c r="U831" s="32" t="str">
        <f>IFERROR(VLOOKUP(复审!T831,#REF!,2,FALSE),"无此科目")</f>
        <v>无此科目</v>
      </c>
      <c r="V831" s="21" t="str">
        <f t="shared" si="150"/>
        <v>无此科目170</v>
      </c>
      <c r="W831" s="21">
        <f t="shared" si="144"/>
        <v>170</v>
      </c>
      <c r="X831" s="21">
        <f t="shared" si="145"/>
        <v>1</v>
      </c>
      <c r="Y831" s="21">
        <f t="shared" si="151"/>
        <v>1</v>
      </c>
      <c r="Z83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31" s="13" t="str">
        <f t="shared" si="146"/>
        <v/>
      </c>
      <c r="AB831" s="13" t="str">
        <f t="shared" si="152"/>
        <v>Y</v>
      </c>
      <c r="AC831" s="13" t="str">
        <f t="shared" si="153"/>
        <v/>
      </c>
      <c r="AD831" s="13">
        <f t="shared" si="154"/>
        <v>1</v>
      </c>
      <c r="AE831" s="13" t="e">
        <f>IF(AND(VLOOKUP($T831,#REF!,2,0)=0,S831=""),"“错误请确认”",IF(VLOOKUP($T831,#REF!,2,0)=0,S831,VLOOKUP($T831,#REF!,2,0)))</f>
        <v>#REF!</v>
      </c>
      <c r="AF831" s="13" t="s">
        <v>3891</v>
      </c>
      <c r="AG831" s="13" t="e">
        <f>IF(VLOOKUP(T831,#REF!,29,0)=0,VLOOKUP(T831,#REF!,23,0)&amp;RIGHT(S831,2),VLOOKUP(T831,#REF!,23,0)&amp;VLOOKUP(T831,#REF!,29,0))</f>
        <v>#REF!</v>
      </c>
      <c r="AH831" s="13" t="s">
        <v>89</v>
      </c>
      <c r="AI831" s="13" t="e">
        <f t="shared" si="155"/>
        <v>#REF!</v>
      </c>
    </row>
    <row r="832" ht="15" customHeight="1" spans="1:35">
      <c r="A832" s="21">
        <f t="shared" si="147"/>
        <v>831</v>
      </c>
      <c r="B832" s="22" t="s">
        <v>3892</v>
      </c>
      <c r="C832" s="22" t="s">
        <v>45</v>
      </c>
      <c r="D832" s="22" t="s">
        <v>36</v>
      </c>
      <c r="E832" s="22" t="s">
        <v>3893</v>
      </c>
      <c r="F832" s="22" t="s">
        <v>3892</v>
      </c>
      <c r="G832" s="22" t="s">
        <v>3892</v>
      </c>
      <c r="H832" s="22" t="s">
        <v>3892</v>
      </c>
      <c r="I832" s="22" t="s">
        <v>3892</v>
      </c>
      <c r="J832" s="22" t="s">
        <v>3892</v>
      </c>
      <c r="K832" s="22" t="s">
        <v>89</v>
      </c>
      <c r="L832" s="22" t="s">
        <v>3894</v>
      </c>
      <c r="M832" s="22" t="s">
        <v>3895</v>
      </c>
      <c r="N832" s="22" t="e">
        <f>INDEX(#REF!,MATCH($K832,#REF!,0))</f>
        <v>#REF!</v>
      </c>
      <c r="O832" s="21"/>
      <c r="P832" s="25" t="str">
        <f t="shared" si="148"/>
        <v>初中英语第4考场</v>
      </c>
      <c r="Q832" s="21"/>
      <c r="R832" s="21">
        <v>105</v>
      </c>
      <c r="S832" s="21"/>
      <c r="T832" s="32" t="str">
        <f t="shared" si="149"/>
        <v>初中英语</v>
      </c>
      <c r="U832" s="32" t="str">
        <f>IFERROR(VLOOKUP(复审!T832,#REF!,2,FALSE),"无此科目")</f>
        <v>无此科目</v>
      </c>
      <c r="V832" s="21" t="str">
        <f t="shared" si="150"/>
        <v>无此科目105</v>
      </c>
      <c r="W832" s="21">
        <f t="shared" si="144"/>
        <v>105</v>
      </c>
      <c r="X832" s="21">
        <f t="shared" si="145"/>
        <v>1</v>
      </c>
      <c r="Y832" s="21">
        <f t="shared" si="151"/>
        <v>1</v>
      </c>
      <c r="Z83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32" s="13" t="str">
        <f t="shared" si="146"/>
        <v/>
      </c>
      <c r="AB832" s="13" t="str">
        <f t="shared" si="152"/>
        <v>Y</v>
      </c>
      <c r="AC832" s="13" t="str">
        <f t="shared" si="153"/>
        <v/>
      </c>
      <c r="AD832" s="13">
        <f t="shared" si="154"/>
        <v>1</v>
      </c>
      <c r="AE832" s="13" t="e">
        <f>IF(AND(VLOOKUP($T832,#REF!,2,0)=0,S832=""),"“错误请确认”",IF(VLOOKUP($T832,#REF!,2,0)=0,S832,VLOOKUP($T832,#REF!,2,0)))</f>
        <v>#REF!</v>
      </c>
      <c r="AF832" s="13" t="s">
        <v>3896</v>
      </c>
      <c r="AG832" s="13" t="e">
        <f>IF(VLOOKUP(T832,#REF!,29,0)=0,VLOOKUP(T832,#REF!,23,0)&amp;RIGHT(S832,2),VLOOKUP(T832,#REF!,23,0)&amp;VLOOKUP(T832,#REF!,29,0))</f>
        <v>#REF!</v>
      </c>
      <c r="AH832" s="13" t="s">
        <v>3897</v>
      </c>
      <c r="AI832" s="13" t="e">
        <f t="shared" si="155"/>
        <v>#REF!</v>
      </c>
    </row>
    <row r="833" ht="15" customHeight="1" spans="1:35">
      <c r="A833" s="21">
        <f t="shared" si="147"/>
        <v>832</v>
      </c>
      <c r="B833" s="22" t="s">
        <v>3898</v>
      </c>
      <c r="C833" s="22" t="s">
        <v>45</v>
      </c>
      <c r="D833" s="22" t="s">
        <v>36</v>
      </c>
      <c r="E833" s="22" t="s">
        <v>3899</v>
      </c>
      <c r="F833" s="22" t="s">
        <v>3898</v>
      </c>
      <c r="G833" s="22" t="s">
        <v>3898</v>
      </c>
      <c r="H833" s="22" t="s">
        <v>3898</v>
      </c>
      <c r="I833" s="22" t="s">
        <v>3898</v>
      </c>
      <c r="J833" s="22" t="s">
        <v>3898</v>
      </c>
      <c r="K833" s="22" t="s">
        <v>89</v>
      </c>
      <c r="L833" s="22" t="s">
        <v>3900</v>
      </c>
      <c r="M833" s="22" t="s">
        <v>3900</v>
      </c>
      <c r="N833" s="22" t="e">
        <f>INDEX(#REF!,MATCH($K833,#REF!,0))</f>
        <v>#REF!</v>
      </c>
      <c r="O833" s="21"/>
      <c r="P833" s="25" t="str">
        <f t="shared" si="148"/>
        <v/>
      </c>
      <c r="Q833" s="21"/>
      <c r="R833" s="21"/>
      <c r="S833" s="21"/>
      <c r="T833" s="32" t="str">
        <f t="shared" si="149"/>
        <v>初中英语</v>
      </c>
      <c r="U833" s="32" t="str">
        <f>IFERROR(VLOOKUP(复审!T833,#REF!,2,FALSE),"无此科目")</f>
        <v>无此科目</v>
      </c>
      <c r="V833" s="21" t="str">
        <f t="shared" si="150"/>
        <v/>
      </c>
      <c r="W833" s="21">
        <f t="shared" si="144"/>
        <v>0</v>
      </c>
      <c r="X833" s="21">
        <f t="shared" si="145"/>
        <v>1</v>
      </c>
      <c r="Y833" s="21" t="str">
        <f t="shared" si="151"/>
        <v/>
      </c>
      <c r="Z83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33" s="13" t="str">
        <f t="shared" si="146"/>
        <v/>
      </c>
      <c r="AB833" s="13" t="str">
        <f t="shared" si="152"/>
        <v>N</v>
      </c>
      <c r="AC833" s="13">
        <f t="shared" si="153"/>
        <v>464</v>
      </c>
      <c r="AD833" s="13" t="str">
        <f t="shared" si="154"/>
        <v/>
      </c>
      <c r="AE833" s="13" t="e">
        <f>IF(AND(VLOOKUP($T833,#REF!,2,0)=0,S833=""),"“错误请确认”",IF(VLOOKUP($T833,#REF!,2,0)=0,S833,VLOOKUP($T833,#REF!,2,0)))</f>
        <v>#REF!</v>
      </c>
      <c r="AF833" s="13" t="s">
        <v>3901</v>
      </c>
      <c r="AG833" s="13" t="e">
        <f>IF(VLOOKUP(T833,#REF!,29,0)=0,VLOOKUP(T833,#REF!,23,0)&amp;RIGHT(S833,2),VLOOKUP(T833,#REF!,23,0)&amp;VLOOKUP(T833,#REF!,29,0))</f>
        <v>#REF!</v>
      </c>
      <c r="AH833" s="13" t="s">
        <v>50</v>
      </c>
      <c r="AI833" s="13" t="e">
        <f t="shared" si="155"/>
        <v>#REF!</v>
      </c>
    </row>
    <row r="834" ht="15" customHeight="1" spans="1:35">
      <c r="A834" s="21">
        <f t="shared" si="147"/>
        <v>833</v>
      </c>
      <c r="B834" s="22" t="s">
        <v>3902</v>
      </c>
      <c r="C834" s="22" t="s">
        <v>45</v>
      </c>
      <c r="D834" s="22" t="s">
        <v>36</v>
      </c>
      <c r="E834" s="22" t="s">
        <v>3903</v>
      </c>
      <c r="F834" s="22" t="s">
        <v>3902</v>
      </c>
      <c r="G834" s="22" t="s">
        <v>3902</v>
      </c>
      <c r="H834" s="22" t="s">
        <v>3902</v>
      </c>
      <c r="I834" s="22" t="s">
        <v>3902</v>
      </c>
      <c r="J834" s="22" t="s">
        <v>3902</v>
      </c>
      <c r="K834" s="22" t="s">
        <v>89</v>
      </c>
      <c r="L834" s="22" t="s">
        <v>3904</v>
      </c>
      <c r="M834" s="22" t="s">
        <v>3904</v>
      </c>
      <c r="N834" s="22" t="e">
        <f>INDEX(#REF!,MATCH($K834,#REF!,0))</f>
        <v>#REF!</v>
      </c>
      <c r="O834" s="21"/>
      <c r="P834" s="25" t="str">
        <f t="shared" si="148"/>
        <v>初中英语第10考场</v>
      </c>
      <c r="Q834" s="21"/>
      <c r="R834" s="21">
        <v>279</v>
      </c>
      <c r="S834" s="21"/>
      <c r="T834" s="32" t="str">
        <f t="shared" si="149"/>
        <v>初中英语</v>
      </c>
      <c r="U834" s="32" t="str">
        <f>IFERROR(VLOOKUP(复审!T834,#REF!,2,FALSE),"无此科目")</f>
        <v>无此科目</v>
      </c>
      <c r="V834" s="21" t="str">
        <f t="shared" si="150"/>
        <v>无此科目279</v>
      </c>
      <c r="W834" s="21">
        <f t="shared" ref="W834:W897" si="156">COUNTIFS($U$2:$U$1000,U834,$R$2:$R$1000,"&lt;="&amp;R834)</f>
        <v>279</v>
      </c>
      <c r="X834" s="21">
        <f t="shared" ref="X834:X897" si="157">IF(E834="","",COUNTIF($E$2:$E$1000,E834&amp;"*"))</f>
        <v>1</v>
      </c>
      <c r="Y834" s="21">
        <f t="shared" si="151"/>
        <v>1</v>
      </c>
      <c r="Z83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34" s="13" t="str">
        <f t="shared" ref="AA834:AA897" si="158">IF(OR(H834="硕士",H834="硕士在读",H834="硕士研究生",H834="研究生")=TRUE,"免考","")</f>
        <v/>
      </c>
      <c r="AB834" s="13" t="str">
        <f t="shared" si="152"/>
        <v>Y</v>
      </c>
      <c r="AC834" s="13" t="str">
        <f t="shared" si="153"/>
        <v/>
      </c>
      <c r="AD834" s="13">
        <f t="shared" si="154"/>
        <v>1</v>
      </c>
      <c r="AE834" s="13" t="e">
        <f>IF(AND(VLOOKUP($T834,#REF!,2,0)=0,S834=""),"“错误请确认”",IF(VLOOKUP($T834,#REF!,2,0)=0,S834,VLOOKUP($T834,#REF!,2,0)))</f>
        <v>#REF!</v>
      </c>
      <c r="AF834" s="13" t="s">
        <v>3905</v>
      </c>
      <c r="AG834" s="13" t="e">
        <f>IF(VLOOKUP(T834,#REF!,29,0)=0,VLOOKUP(T834,#REF!,23,0)&amp;RIGHT(S834,2),VLOOKUP(T834,#REF!,23,0)&amp;VLOOKUP(T834,#REF!,29,0))</f>
        <v>#REF!</v>
      </c>
      <c r="AH834" s="13" t="s">
        <v>61</v>
      </c>
      <c r="AI834" s="13" t="e">
        <f t="shared" si="155"/>
        <v>#REF!</v>
      </c>
    </row>
    <row r="835" ht="15" customHeight="1" spans="1:35">
      <c r="A835" s="21">
        <f t="shared" ref="A835:A898" si="159">ROW()-1</f>
        <v>834</v>
      </c>
      <c r="B835" s="22" t="s">
        <v>3906</v>
      </c>
      <c r="C835" s="22" t="s">
        <v>45</v>
      </c>
      <c r="D835" s="22" t="s">
        <v>36</v>
      </c>
      <c r="E835" s="22" t="s">
        <v>3907</v>
      </c>
      <c r="F835" s="22" t="s">
        <v>3906</v>
      </c>
      <c r="G835" s="22" t="s">
        <v>3906</v>
      </c>
      <c r="H835" s="22" t="s">
        <v>3906</v>
      </c>
      <c r="I835" s="22" t="s">
        <v>3906</v>
      </c>
      <c r="J835" s="22" t="s">
        <v>3906</v>
      </c>
      <c r="K835" s="22" t="s">
        <v>89</v>
      </c>
      <c r="L835" s="22" t="s">
        <v>3908</v>
      </c>
      <c r="M835" s="22" t="s">
        <v>3909</v>
      </c>
      <c r="N835" s="22" t="e">
        <f>INDEX(#REF!,MATCH($K835,#REF!,0))</f>
        <v>#REF!</v>
      </c>
      <c r="O835" s="21"/>
      <c r="P835" s="25" t="str">
        <f t="shared" ref="P835:P898" si="160">IF(W835=0,"",T835&amp;"第"&amp;ROUNDUP(W835/30,0)&amp;"考场")</f>
        <v>初中英语第1考场</v>
      </c>
      <c r="Q835" s="21"/>
      <c r="R835" s="21">
        <v>27</v>
      </c>
      <c r="S835" s="21"/>
      <c r="T835" s="32" t="str">
        <f t="shared" ref="T835:T898" si="161">LEFT(K835,20)</f>
        <v>初中英语</v>
      </c>
      <c r="U835" s="32" t="str">
        <f>IFERROR(VLOOKUP(复审!T835,#REF!,2,FALSE),"无此科目")</f>
        <v>无此科目</v>
      </c>
      <c r="V835" s="21" t="str">
        <f t="shared" ref="V835:V898" si="162">IF(R835="","",IF(W835&lt;=9,U835&amp;"00"&amp;W835,IF(W835&lt;=100,U835&amp;"0"&amp;W835,U835&amp;W835)))</f>
        <v>无此科目027</v>
      </c>
      <c r="W835" s="21">
        <f t="shared" si="156"/>
        <v>27</v>
      </c>
      <c r="X835" s="21">
        <f t="shared" si="157"/>
        <v>1</v>
      </c>
      <c r="Y835" s="21">
        <f t="shared" ref="Y835:Y898" si="163">IF(OR(RIGHT(V835,1)=0,R835=""),"",COUNTIF($V$2:$V$961,V835))</f>
        <v>1</v>
      </c>
      <c r="Z83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35" s="13" t="str">
        <f t="shared" si="158"/>
        <v/>
      </c>
      <c r="AB835" s="13" t="str">
        <f t="shared" ref="AB835:AB898" si="164">IF(B835="","",IF(R835&gt;=1,"Y","N"))</f>
        <v>Y</v>
      </c>
      <c r="AC835" s="13" t="str">
        <f t="shared" ref="AC835:AC898" si="165">IF(OR(R835&gt;=1,B835=""),"",COUNTIFS($A$2:$A$961,"&lt;="&amp;A835,$A$2:$A$961,"&gt;="&amp;1,$AB$2:$AB$961,"N"))</f>
        <v/>
      </c>
      <c r="AD835" s="13">
        <f t="shared" ref="AD835:AD898" si="166">IF(OR(RIGHT(V835,1)=0,R835=""),"",COUNTIF($R$2:$R$961,R835))</f>
        <v>1</v>
      </c>
      <c r="AE835" s="13" t="e">
        <f>IF(AND(VLOOKUP($T835,#REF!,2,0)=0,S835=""),"“错误请确认”",IF(VLOOKUP($T835,#REF!,2,0)=0,S835,VLOOKUP($T835,#REF!,2,0)))</f>
        <v>#REF!</v>
      </c>
      <c r="AF835" s="13" t="s">
        <v>3910</v>
      </c>
      <c r="AG835" s="13" t="e">
        <f>IF(VLOOKUP(T835,#REF!,29,0)=0,VLOOKUP(T835,#REF!,23,0)&amp;RIGHT(S835,2),VLOOKUP(T835,#REF!,23,0)&amp;VLOOKUP(T835,#REF!,29,0))</f>
        <v>#REF!</v>
      </c>
      <c r="AH835" s="13" t="s">
        <v>61</v>
      </c>
      <c r="AI835" s="13" t="e">
        <f t="shared" ref="AI835:AI898" si="167">LEFT(AE835,5)</f>
        <v>#REF!</v>
      </c>
    </row>
    <row r="836" ht="15" customHeight="1" spans="1:35">
      <c r="A836" s="21">
        <f t="shared" si="159"/>
        <v>835</v>
      </c>
      <c r="B836" s="22" t="s">
        <v>3911</v>
      </c>
      <c r="C836" s="22" t="s">
        <v>45</v>
      </c>
      <c r="D836" s="22" t="s">
        <v>36</v>
      </c>
      <c r="E836" s="22" t="s">
        <v>3912</v>
      </c>
      <c r="F836" s="22" t="s">
        <v>3911</v>
      </c>
      <c r="G836" s="22" t="s">
        <v>3911</v>
      </c>
      <c r="H836" s="22" t="s">
        <v>3911</v>
      </c>
      <c r="I836" s="22" t="s">
        <v>3911</v>
      </c>
      <c r="J836" s="22" t="s">
        <v>3911</v>
      </c>
      <c r="K836" s="22" t="s">
        <v>89</v>
      </c>
      <c r="L836" s="22" t="s">
        <v>3913</v>
      </c>
      <c r="M836" s="22" t="s">
        <v>3913</v>
      </c>
      <c r="N836" s="22" t="e">
        <f>INDEX(#REF!,MATCH($K836,#REF!,0))</f>
        <v>#REF!</v>
      </c>
      <c r="O836" s="21"/>
      <c r="P836" s="25" t="str">
        <f t="shared" si="160"/>
        <v/>
      </c>
      <c r="Q836" s="21"/>
      <c r="R836" s="21"/>
      <c r="S836" s="21"/>
      <c r="T836" s="32" t="str">
        <f t="shared" si="161"/>
        <v>初中英语</v>
      </c>
      <c r="U836" s="32" t="str">
        <f>IFERROR(VLOOKUP(复审!T836,#REF!,2,FALSE),"无此科目")</f>
        <v>无此科目</v>
      </c>
      <c r="V836" s="21" t="str">
        <f t="shared" si="162"/>
        <v/>
      </c>
      <c r="W836" s="21">
        <f t="shared" si="156"/>
        <v>0</v>
      </c>
      <c r="X836" s="21">
        <f t="shared" si="157"/>
        <v>1</v>
      </c>
      <c r="Y836" s="21" t="str">
        <f t="shared" si="163"/>
        <v/>
      </c>
      <c r="Z83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36" s="13" t="str">
        <f t="shared" si="158"/>
        <v/>
      </c>
      <c r="AB836" s="13" t="str">
        <f t="shared" si="164"/>
        <v>N</v>
      </c>
      <c r="AC836" s="13">
        <f t="shared" si="165"/>
        <v>465</v>
      </c>
      <c r="AD836" s="13" t="str">
        <f t="shared" si="166"/>
        <v/>
      </c>
      <c r="AE836" s="13" t="e">
        <f>IF(AND(VLOOKUP($T836,#REF!,2,0)=0,S836=""),"“错误请确认”",IF(VLOOKUP($T836,#REF!,2,0)=0,S836,VLOOKUP($T836,#REF!,2,0)))</f>
        <v>#REF!</v>
      </c>
      <c r="AF836" s="13" t="s">
        <v>3914</v>
      </c>
      <c r="AG836" s="13" t="e">
        <f>IF(VLOOKUP(T836,#REF!,29,0)=0,VLOOKUP(T836,#REF!,23,0)&amp;RIGHT(S836,2),VLOOKUP(T836,#REF!,23,0)&amp;VLOOKUP(T836,#REF!,29,0))</f>
        <v>#REF!</v>
      </c>
      <c r="AH836" s="13" t="s">
        <v>50</v>
      </c>
      <c r="AI836" s="13" t="e">
        <f t="shared" si="167"/>
        <v>#REF!</v>
      </c>
    </row>
    <row r="837" ht="15" customHeight="1" spans="1:35">
      <c r="A837" s="21">
        <f t="shared" si="159"/>
        <v>836</v>
      </c>
      <c r="B837" s="22" t="s">
        <v>3915</v>
      </c>
      <c r="C837" s="22" t="s">
        <v>35</v>
      </c>
      <c r="D837" s="22" t="s">
        <v>36</v>
      </c>
      <c r="E837" s="22" t="s">
        <v>3916</v>
      </c>
      <c r="F837" s="22" t="s">
        <v>3915</v>
      </c>
      <c r="G837" s="22" t="s">
        <v>3915</v>
      </c>
      <c r="H837" s="22" t="s">
        <v>3915</v>
      </c>
      <c r="I837" s="22" t="s">
        <v>3915</v>
      </c>
      <c r="J837" s="22" t="s">
        <v>3915</v>
      </c>
      <c r="K837" s="22" t="s">
        <v>89</v>
      </c>
      <c r="L837" s="22" t="s">
        <v>3917</v>
      </c>
      <c r="M837" s="22" t="s">
        <v>91</v>
      </c>
      <c r="N837" s="22" t="e">
        <f>INDEX(#REF!,MATCH($K837,#REF!,0))</f>
        <v>#REF!</v>
      </c>
      <c r="O837" s="21"/>
      <c r="P837" s="25" t="str">
        <f t="shared" si="160"/>
        <v/>
      </c>
      <c r="Q837" s="21"/>
      <c r="R837" s="21"/>
      <c r="S837" s="21"/>
      <c r="T837" s="32" t="str">
        <f t="shared" si="161"/>
        <v>初中英语</v>
      </c>
      <c r="U837" s="32" t="str">
        <f>IFERROR(VLOOKUP(复审!T837,#REF!,2,FALSE),"无此科目")</f>
        <v>无此科目</v>
      </c>
      <c r="V837" s="21" t="str">
        <f t="shared" si="162"/>
        <v/>
      </c>
      <c r="W837" s="21">
        <f t="shared" si="156"/>
        <v>0</v>
      </c>
      <c r="X837" s="21">
        <f t="shared" si="157"/>
        <v>1</v>
      </c>
      <c r="Y837" s="21" t="str">
        <f t="shared" si="163"/>
        <v/>
      </c>
      <c r="Z83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37" s="13" t="str">
        <f t="shared" si="158"/>
        <v/>
      </c>
      <c r="AB837" s="13" t="str">
        <f t="shared" si="164"/>
        <v>N</v>
      </c>
      <c r="AC837" s="13">
        <f t="shared" si="165"/>
        <v>466</v>
      </c>
      <c r="AD837" s="13" t="str">
        <f t="shared" si="166"/>
        <v/>
      </c>
      <c r="AE837" s="13" t="e">
        <f>IF(AND(VLOOKUP($T837,#REF!,2,0)=0,S837=""),"“错误请确认”",IF(VLOOKUP($T837,#REF!,2,0)=0,S837,VLOOKUP($T837,#REF!,2,0)))</f>
        <v>#REF!</v>
      </c>
      <c r="AF837" s="13" t="s">
        <v>3918</v>
      </c>
      <c r="AG837" s="13" t="e">
        <f>IF(VLOOKUP(T837,#REF!,29,0)=0,VLOOKUP(T837,#REF!,23,0)&amp;RIGHT(S837,2),VLOOKUP(T837,#REF!,23,0)&amp;VLOOKUP(T837,#REF!,29,0))</f>
        <v>#REF!</v>
      </c>
      <c r="AH837" s="13" t="s">
        <v>50</v>
      </c>
      <c r="AI837" s="13" t="e">
        <f t="shared" si="167"/>
        <v>#REF!</v>
      </c>
    </row>
    <row r="838" ht="15" customHeight="1" spans="1:35">
      <c r="A838" s="21">
        <f t="shared" si="159"/>
        <v>837</v>
      </c>
      <c r="B838" s="22" t="s">
        <v>3919</v>
      </c>
      <c r="C838" s="22" t="s">
        <v>45</v>
      </c>
      <c r="D838" s="22" t="s">
        <v>36</v>
      </c>
      <c r="E838" s="22" t="s">
        <v>3920</v>
      </c>
      <c r="F838" s="22" t="s">
        <v>3919</v>
      </c>
      <c r="G838" s="22" t="s">
        <v>3919</v>
      </c>
      <c r="H838" s="22" t="s">
        <v>3919</v>
      </c>
      <c r="I838" s="22" t="s">
        <v>3919</v>
      </c>
      <c r="J838" s="22" t="s">
        <v>3919</v>
      </c>
      <c r="K838" s="22" t="s">
        <v>89</v>
      </c>
      <c r="L838" s="22" t="s">
        <v>3921</v>
      </c>
      <c r="M838" s="22" t="s">
        <v>91</v>
      </c>
      <c r="N838" s="22" t="e">
        <f>INDEX(#REF!,MATCH($K838,#REF!,0))</f>
        <v>#REF!</v>
      </c>
      <c r="O838" s="21"/>
      <c r="P838" s="25" t="str">
        <f t="shared" si="160"/>
        <v>初中英语第12考场</v>
      </c>
      <c r="Q838" s="21"/>
      <c r="R838" s="21">
        <v>352</v>
      </c>
      <c r="S838" s="21"/>
      <c r="T838" s="32" t="str">
        <f t="shared" si="161"/>
        <v>初中英语</v>
      </c>
      <c r="U838" s="32" t="str">
        <f>IFERROR(VLOOKUP(复审!T838,#REF!,2,FALSE),"无此科目")</f>
        <v>无此科目</v>
      </c>
      <c r="V838" s="21" t="str">
        <f t="shared" si="162"/>
        <v>无此科目352</v>
      </c>
      <c r="W838" s="21">
        <f t="shared" si="156"/>
        <v>352</v>
      </c>
      <c r="X838" s="21">
        <f t="shared" si="157"/>
        <v>1</v>
      </c>
      <c r="Y838" s="21">
        <f t="shared" si="163"/>
        <v>1</v>
      </c>
      <c r="Z83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38" s="13" t="str">
        <f t="shared" si="158"/>
        <v/>
      </c>
      <c r="AB838" s="13" t="str">
        <f t="shared" si="164"/>
        <v>Y</v>
      </c>
      <c r="AC838" s="13" t="str">
        <f t="shared" si="165"/>
        <v/>
      </c>
      <c r="AD838" s="13">
        <f t="shared" si="166"/>
        <v>1</v>
      </c>
      <c r="AE838" s="13" t="e">
        <f>IF(AND(VLOOKUP($T838,#REF!,2,0)=0,S838=""),"“错误请确认”",IF(VLOOKUP($T838,#REF!,2,0)=0,S838,VLOOKUP($T838,#REF!,2,0)))</f>
        <v>#REF!</v>
      </c>
      <c r="AF838" s="13" t="s">
        <v>3922</v>
      </c>
      <c r="AG838" s="13" t="e">
        <f>IF(VLOOKUP(T838,#REF!,29,0)=0,VLOOKUP(T838,#REF!,23,0)&amp;RIGHT(S838,2),VLOOKUP(T838,#REF!,23,0)&amp;VLOOKUP(T838,#REF!,29,0))</f>
        <v>#REF!</v>
      </c>
      <c r="AH838" s="13" t="s">
        <v>61</v>
      </c>
      <c r="AI838" s="13" t="e">
        <f t="shared" si="167"/>
        <v>#REF!</v>
      </c>
    </row>
    <row r="839" ht="15" customHeight="1" spans="1:35">
      <c r="A839" s="21">
        <f t="shared" si="159"/>
        <v>838</v>
      </c>
      <c r="B839" s="22" t="s">
        <v>3923</v>
      </c>
      <c r="C839" s="22" t="s">
        <v>45</v>
      </c>
      <c r="D839" s="22" t="s">
        <v>36</v>
      </c>
      <c r="E839" s="22" t="s">
        <v>3924</v>
      </c>
      <c r="F839" s="22" t="s">
        <v>3923</v>
      </c>
      <c r="G839" s="22" t="s">
        <v>3923</v>
      </c>
      <c r="H839" s="22" t="s">
        <v>3923</v>
      </c>
      <c r="I839" s="22" t="s">
        <v>3923</v>
      </c>
      <c r="J839" s="22" t="s">
        <v>3923</v>
      </c>
      <c r="K839" s="22" t="s">
        <v>89</v>
      </c>
      <c r="L839" s="22" t="s">
        <v>3925</v>
      </c>
      <c r="M839" s="22" t="s">
        <v>3926</v>
      </c>
      <c r="N839" s="22" t="e">
        <f>INDEX(#REF!,MATCH($K839,#REF!,0))</f>
        <v>#REF!</v>
      </c>
      <c r="O839" s="21"/>
      <c r="P839" s="25" t="str">
        <f t="shared" si="160"/>
        <v/>
      </c>
      <c r="Q839" s="21"/>
      <c r="R839" s="21"/>
      <c r="S839" s="21"/>
      <c r="T839" s="32" t="str">
        <f t="shared" si="161"/>
        <v>初中英语</v>
      </c>
      <c r="U839" s="32" t="str">
        <f>IFERROR(VLOOKUP(复审!T839,#REF!,2,FALSE),"无此科目")</f>
        <v>无此科目</v>
      </c>
      <c r="V839" s="21" t="str">
        <f t="shared" si="162"/>
        <v/>
      </c>
      <c r="W839" s="21">
        <f t="shared" si="156"/>
        <v>0</v>
      </c>
      <c r="X839" s="21">
        <f t="shared" si="157"/>
        <v>1</v>
      </c>
      <c r="Y839" s="21" t="str">
        <f t="shared" si="163"/>
        <v/>
      </c>
      <c r="Z83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39" s="13" t="str">
        <f t="shared" si="158"/>
        <v/>
      </c>
      <c r="AB839" s="13" t="str">
        <f t="shared" si="164"/>
        <v>N</v>
      </c>
      <c r="AC839" s="13">
        <f t="shared" si="165"/>
        <v>467</v>
      </c>
      <c r="AD839" s="13" t="str">
        <f t="shared" si="166"/>
        <v/>
      </c>
      <c r="AE839" s="13" t="e">
        <f>IF(AND(VLOOKUP($T839,#REF!,2,0)=0,S839=""),"“错误请确认”",IF(VLOOKUP($T839,#REF!,2,0)=0,S839,VLOOKUP($T839,#REF!,2,0)))</f>
        <v>#REF!</v>
      </c>
      <c r="AF839" s="13" t="s">
        <v>3927</v>
      </c>
      <c r="AG839" s="13" t="e">
        <f>IF(VLOOKUP(T839,#REF!,29,0)=0,VLOOKUP(T839,#REF!,23,0)&amp;RIGHT(S839,2),VLOOKUP(T839,#REF!,23,0)&amp;VLOOKUP(T839,#REF!,29,0))</f>
        <v>#REF!</v>
      </c>
      <c r="AH839" s="13" t="s">
        <v>50</v>
      </c>
      <c r="AI839" s="13" t="e">
        <f t="shared" si="167"/>
        <v>#REF!</v>
      </c>
    </row>
    <row r="840" ht="15" customHeight="1" spans="1:35">
      <c r="A840" s="21">
        <f t="shared" si="159"/>
        <v>839</v>
      </c>
      <c r="B840" s="22" t="s">
        <v>3928</v>
      </c>
      <c r="C840" s="22" t="s">
        <v>45</v>
      </c>
      <c r="D840" s="22" t="s">
        <v>36</v>
      </c>
      <c r="E840" s="22" t="s">
        <v>3929</v>
      </c>
      <c r="F840" s="22" t="s">
        <v>3928</v>
      </c>
      <c r="G840" s="22" t="s">
        <v>3928</v>
      </c>
      <c r="H840" s="22" t="s">
        <v>3928</v>
      </c>
      <c r="I840" s="22" t="s">
        <v>3928</v>
      </c>
      <c r="J840" s="22" t="s">
        <v>3928</v>
      </c>
      <c r="K840" s="22" t="s">
        <v>89</v>
      </c>
      <c r="L840" s="22" t="s">
        <v>3930</v>
      </c>
      <c r="M840" s="22" t="s">
        <v>3930</v>
      </c>
      <c r="N840" s="22" t="e">
        <f>INDEX(#REF!,MATCH($K840,#REF!,0))</f>
        <v>#REF!</v>
      </c>
      <c r="O840" s="21"/>
      <c r="P840" s="25" t="str">
        <f t="shared" si="160"/>
        <v/>
      </c>
      <c r="Q840" s="21"/>
      <c r="R840" s="21"/>
      <c r="S840" s="21"/>
      <c r="T840" s="32" t="str">
        <f t="shared" si="161"/>
        <v>初中英语</v>
      </c>
      <c r="U840" s="32" t="str">
        <f>IFERROR(VLOOKUP(复审!T840,#REF!,2,FALSE),"无此科目")</f>
        <v>无此科目</v>
      </c>
      <c r="V840" s="21" t="str">
        <f t="shared" si="162"/>
        <v/>
      </c>
      <c r="W840" s="21">
        <f t="shared" si="156"/>
        <v>0</v>
      </c>
      <c r="X840" s="21">
        <f t="shared" si="157"/>
        <v>1</v>
      </c>
      <c r="Y840" s="21" t="str">
        <f t="shared" si="163"/>
        <v/>
      </c>
      <c r="Z84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40" s="13" t="str">
        <f t="shared" si="158"/>
        <v/>
      </c>
      <c r="AB840" s="13" t="str">
        <f t="shared" si="164"/>
        <v>N</v>
      </c>
      <c r="AC840" s="13">
        <f t="shared" si="165"/>
        <v>468</v>
      </c>
      <c r="AD840" s="13" t="str">
        <f t="shared" si="166"/>
        <v/>
      </c>
      <c r="AE840" s="13" t="e">
        <f>IF(AND(VLOOKUP($T840,#REF!,2,0)=0,S840=""),"“错误请确认”",IF(VLOOKUP($T840,#REF!,2,0)=0,S840,VLOOKUP($T840,#REF!,2,0)))</f>
        <v>#REF!</v>
      </c>
      <c r="AF840" s="13" t="s">
        <v>3931</v>
      </c>
      <c r="AG840" s="13" t="e">
        <f>IF(VLOOKUP(T840,#REF!,29,0)=0,VLOOKUP(T840,#REF!,23,0)&amp;RIGHT(S840,2),VLOOKUP(T840,#REF!,23,0)&amp;VLOOKUP(T840,#REF!,29,0))</f>
        <v>#REF!</v>
      </c>
      <c r="AH840" s="13" t="s">
        <v>50</v>
      </c>
      <c r="AI840" s="13" t="e">
        <f t="shared" si="167"/>
        <v>#REF!</v>
      </c>
    </row>
    <row r="841" ht="15" customHeight="1" spans="1:35">
      <c r="A841" s="21">
        <f t="shared" si="159"/>
        <v>840</v>
      </c>
      <c r="B841" s="22" t="s">
        <v>3932</v>
      </c>
      <c r="C841" s="22" t="s">
        <v>45</v>
      </c>
      <c r="D841" s="22" t="s">
        <v>36</v>
      </c>
      <c r="E841" s="22" t="s">
        <v>3933</v>
      </c>
      <c r="F841" s="22" t="s">
        <v>3932</v>
      </c>
      <c r="G841" s="22" t="s">
        <v>3932</v>
      </c>
      <c r="H841" s="22" t="s">
        <v>3932</v>
      </c>
      <c r="I841" s="22" t="s">
        <v>3932</v>
      </c>
      <c r="J841" s="22" t="s">
        <v>3932</v>
      </c>
      <c r="K841" s="22" t="s">
        <v>89</v>
      </c>
      <c r="L841" s="22" t="s">
        <v>3934</v>
      </c>
      <c r="M841" s="22" t="s">
        <v>3934</v>
      </c>
      <c r="N841" s="22" t="e">
        <f>INDEX(#REF!,MATCH($K841,#REF!,0))</f>
        <v>#REF!</v>
      </c>
      <c r="O841" s="21"/>
      <c r="P841" s="25" t="str">
        <f t="shared" si="160"/>
        <v/>
      </c>
      <c r="Q841" s="21"/>
      <c r="R841" s="21"/>
      <c r="S841" s="21"/>
      <c r="T841" s="32" t="str">
        <f t="shared" si="161"/>
        <v>初中英语</v>
      </c>
      <c r="U841" s="32" t="str">
        <f>IFERROR(VLOOKUP(复审!T841,#REF!,2,FALSE),"无此科目")</f>
        <v>无此科目</v>
      </c>
      <c r="V841" s="21" t="str">
        <f t="shared" si="162"/>
        <v/>
      </c>
      <c r="W841" s="21">
        <f t="shared" si="156"/>
        <v>0</v>
      </c>
      <c r="X841" s="21">
        <f t="shared" si="157"/>
        <v>1</v>
      </c>
      <c r="Y841" s="21" t="str">
        <f t="shared" si="163"/>
        <v/>
      </c>
      <c r="Z84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41" s="13" t="str">
        <f t="shared" si="158"/>
        <v/>
      </c>
      <c r="AB841" s="13" t="str">
        <f t="shared" si="164"/>
        <v>N</v>
      </c>
      <c r="AC841" s="13">
        <f t="shared" si="165"/>
        <v>469</v>
      </c>
      <c r="AD841" s="13" t="str">
        <f t="shared" si="166"/>
        <v/>
      </c>
      <c r="AE841" s="13" t="e">
        <f>IF(AND(VLOOKUP($T841,#REF!,2,0)=0,S841=""),"“错误请确认”",IF(VLOOKUP($T841,#REF!,2,0)=0,S841,VLOOKUP($T841,#REF!,2,0)))</f>
        <v>#REF!</v>
      </c>
      <c r="AF841" s="13" t="s">
        <v>3935</v>
      </c>
      <c r="AG841" s="13" t="e">
        <f>IF(VLOOKUP(T841,#REF!,29,0)=0,VLOOKUP(T841,#REF!,23,0)&amp;RIGHT(S841,2),VLOOKUP(T841,#REF!,23,0)&amp;VLOOKUP(T841,#REF!,29,0))</f>
        <v>#REF!</v>
      </c>
      <c r="AH841" s="13" t="s">
        <v>50</v>
      </c>
      <c r="AI841" s="13" t="e">
        <f t="shared" si="167"/>
        <v>#REF!</v>
      </c>
    </row>
    <row r="842" ht="15" customHeight="1" spans="1:35">
      <c r="A842" s="21">
        <f t="shared" si="159"/>
        <v>841</v>
      </c>
      <c r="B842" s="22" t="s">
        <v>3936</v>
      </c>
      <c r="C842" s="22" t="s">
        <v>45</v>
      </c>
      <c r="D842" s="22" t="s">
        <v>36</v>
      </c>
      <c r="E842" s="22" t="s">
        <v>3937</v>
      </c>
      <c r="F842" s="22" t="s">
        <v>3936</v>
      </c>
      <c r="G842" s="22" t="s">
        <v>3936</v>
      </c>
      <c r="H842" s="22" t="s">
        <v>3936</v>
      </c>
      <c r="I842" s="22" t="s">
        <v>3936</v>
      </c>
      <c r="J842" s="22" t="s">
        <v>3936</v>
      </c>
      <c r="K842" s="22" t="s">
        <v>89</v>
      </c>
      <c r="L842" s="22" t="s">
        <v>3938</v>
      </c>
      <c r="M842" s="22" t="s">
        <v>3939</v>
      </c>
      <c r="N842" s="22" t="e">
        <f>INDEX(#REF!,MATCH($K842,#REF!,0))</f>
        <v>#REF!</v>
      </c>
      <c r="O842" s="21"/>
      <c r="P842" s="25" t="str">
        <f t="shared" si="160"/>
        <v>初中英语第12考场</v>
      </c>
      <c r="Q842" s="21"/>
      <c r="R842" s="21">
        <v>358</v>
      </c>
      <c r="S842" s="21"/>
      <c r="T842" s="32" t="str">
        <f t="shared" si="161"/>
        <v>初中英语</v>
      </c>
      <c r="U842" s="32" t="str">
        <f>IFERROR(VLOOKUP(复审!T842,#REF!,2,FALSE),"无此科目")</f>
        <v>无此科目</v>
      </c>
      <c r="V842" s="21" t="str">
        <f t="shared" si="162"/>
        <v>无此科目358</v>
      </c>
      <c r="W842" s="21">
        <f t="shared" si="156"/>
        <v>358</v>
      </c>
      <c r="X842" s="21">
        <f t="shared" si="157"/>
        <v>1</v>
      </c>
      <c r="Y842" s="21">
        <f t="shared" si="163"/>
        <v>1</v>
      </c>
      <c r="Z84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42" s="13" t="str">
        <f t="shared" si="158"/>
        <v/>
      </c>
      <c r="AB842" s="13" t="str">
        <f t="shared" si="164"/>
        <v>Y</v>
      </c>
      <c r="AC842" s="13" t="str">
        <f t="shared" si="165"/>
        <v/>
      </c>
      <c r="AD842" s="13">
        <f t="shared" si="166"/>
        <v>1</v>
      </c>
      <c r="AE842" s="13" t="e">
        <f>IF(AND(VLOOKUP($T842,#REF!,2,0)=0,S842=""),"“错误请确认”",IF(VLOOKUP($T842,#REF!,2,0)=0,S842,VLOOKUP($T842,#REF!,2,0)))</f>
        <v>#REF!</v>
      </c>
      <c r="AF842" s="13" t="s">
        <v>3940</v>
      </c>
      <c r="AG842" s="13" t="e">
        <f>IF(VLOOKUP(T842,#REF!,29,0)=0,VLOOKUP(T842,#REF!,23,0)&amp;RIGHT(S842,2),VLOOKUP(T842,#REF!,23,0)&amp;VLOOKUP(T842,#REF!,29,0))</f>
        <v>#REF!</v>
      </c>
      <c r="AH842" s="13" t="s">
        <v>3941</v>
      </c>
      <c r="AI842" s="13" t="e">
        <f t="shared" si="167"/>
        <v>#REF!</v>
      </c>
    </row>
    <row r="843" ht="15" customHeight="1" spans="1:35">
      <c r="A843" s="21">
        <f t="shared" si="159"/>
        <v>842</v>
      </c>
      <c r="B843" s="22" t="s">
        <v>3942</v>
      </c>
      <c r="C843" s="22" t="s">
        <v>45</v>
      </c>
      <c r="D843" s="22" t="s">
        <v>36</v>
      </c>
      <c r="E843" s="22" t="s">
        <v>3943</v>
      </c>
      <c r="F843" s="22" t="s">
        <v>3942</v>
      </c>
      <c r="G843" s="22" t="s">
        <v>3942</v>
      </c>
      <c r="H843" s="22" t="s">
        <v>3942</v>
      </c>
      <c r="I843" s="22" t="s">
        <v>3942</v>
      </c>
      <c r="J843" s="22" t="s">
        <v>3942</v>
      </c>
      <c r="K843" s="22" t="s">
        <v>89</v>
      </c>
      <c r="L843" s="22" t="s">
        <v>3944</v>
      </c>
      <c r="M843" s="22" t="s">
        <v>3945</v>
      </c>
      <c r="N843" s="22" t="e">
        <f>INDEX(#REF!,MATCH($K843,#REF!,0))</f>
        <v>#REF!</v>
      </c>
      <c r="O843" s="21"/>
      <c r="P843" s="25" t="str">
        <f t="shared" si="160"/>
        <v/>
      </c>
      <c r="Q843" s="21"/>
      <c r="R843" s="21"/>
      <c r="S843" s="21"/>
      <c r="T843" s="32" t="str">
        <f t="shared" si="161"/>
        <v>初中英语</v>
      </c>
      <c r="U843" s="32" t="str">
        <f>IFERROR(VLOOKUP(复审!T843,#REF!,2,FALSE),"无此科目")</f>
        <v>无此科目</v>
      </c>
      <c r="V843" s="21" t="str">
        <f t="shared" si="162"/>
        <v/>
      </c>
      <c r="W843" s="21">
        <f t="shared" si="156"/>
        <v>0</v>
      </c>
      <c r="X843" s="21">
        <f t="shared" si="157"/>
        <v>1</v>
      </c>
      <c r="Y843" s="21" t="str">
        <f t="shared" si="163"/>
        <v/>
      </c>
      <c r="Z84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43" s="13" t="str">
        <f t="shared" si="158"/>
        <v/>
      </c>
      <c r="AB843" s="13" t="str">
        <f t="shared" si="164"/>
        <v>N</v>
      </c>
      <c r="AC843" s="13">
        <f t="shared" si="165"/>
        <v>470</v>
      </c>
      <c r="AD843" s="13" t="str">
        <f t="shared" si="166"/>
        <v/>
      </c>
      <c r="AE843" s="13" t="e">
        <f>IF(AND(VLOOKUP($T843,#REF!,2,0)=0,S843=""),"“错误请确认”",IF(VLOOKUP($T843,#REF!,2,0)=0,S843,VLOOKUP($T843,#REF!,2,0)))</f>
        <v>#REF!</v>
      </c>
      <c r="AF843" s="13" t="s">
        <v>3946</v>
      </c>
      <c r="AG843" s="13" t="e">
        <f>IF(VLOOKUP(T843,#REF!,29,0)=0,VLOOKUP(T843,#REF!,23,0)&amp;RIGHT(S843,2),VLOOKUP(T843,#REF!,23,0)&amp;VLOOKUP(T843,#REF!,29,0))</f>
        <v>#REF!</v>
      </c>
      <c r="AH843" s="13" t="s">
        <v>50</v>
      </c>
      <c r="AI843" s="13" t="e">
        <f t="shared" si="167"/>
        <v>#REF!</v>
      </c>
    </row>
    <row r="844" ht="15" customHeight="1" spans="1:35">
      <c r="A844" s="21">
        <f t="shared" si="159"/>
        <v>843</v>
      </c>
      <c r="B844" s="22" t="s">
        <v>3947</v>
      </c>
      <c r="C844" s="22" t="s">
        <v>45</v>
      </c>
      <c r="D844" s="22" t="s">
        <v>36</v>
      </c>
      <c r="E844" s="22" t="s">
        <v>3948</v>
      </c>
      <c r="F844" s="22" t="s">
        <v>3947</v>
      </c>
      <c r="G844" s="22" t="s">
        <v>3947</v>
      </c>
      <c r="H844" s="22" t="s">
        <v>3947</v>
      </c>
      <c r="I844" s="22" t="s">
        <v>3947</v>
      </c>
      <c r="J844" s="22" t="s">
        <v>3947</v>
      </c>
      <c r="K844" s="22" t="s">
        <v>89</v>
      </c>
      <c r="L844" s="22" t="s">
        <v>3949</v>
      </c>
      <c r="M844" s="22" t="s">
        <v>3950</v>
      </c>
      <c r="N844" s="22" t="e">
        <f>INDEX(#REF!,MATCH($K844,#REF!,0))</f>
        <v>#REF!</v>
      </c>
      <c r="O844" s="21"/>
      <c r="P844" s="25" t="str">
        <f t="shared" si="160"/>
        <v>初中英语第4考场</v>
      </c>
      <c r="Q844" s="21"/>
      <c r="R844" s="21">
        <v>114</v>
      </c>
      <c r="S844" s="21"/>
      <c r="T844" s="32" t="str">
        <f t="shared" si="161"/>
        <v>初中英语</v>
      </c>
      <c r="U844" s="32" t="str">
        <f>IFERROR(VLOOKUP(复审!T844,#REF!,2,FALSE),"无此科目")</f>
        <v>无此科目</v>
      </c>
      <c r="V844" s="21" t="str">
        <f t="shared" si="162"/>
        <v>无此科目114</v>
      </c>
      <c r="W844" s="21">
        <f t="shared" si="156"/>
        <v>114</v>
      </c>
      <c r="X844" s="21">
        <f t="shared" si="157"/>
        <v>1</v>
      </c>
      <c r="Y844" s="21">
        <f t="shared" si="163"/>
        <v>1</v>
      </c>
      <c r="Z84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44" s="13" t="str">
        <f t="shared" si="158"/>
        <v/>
      </c>
      <c r="AB844" s="13" t="str">
        <f t="shared" si="164"/>
        <v>Y</v>
      </c>
      <c r="AC844" s="13" t="str">
        <f t="shared" si="165"/>
        <v/>
      </c>
      <c r="AD844" s="13">
        <f t="shared" si="166"/>
        <v>1</v>
      </c>
      <c r="AE844" s="13" t="e">
        <f>IF(AND(VLOOKUP($T844,#REF!,2,0)=0,S844=""),"“错误请确认”",IF(VLOOKUP($T844,#REF!,2,0)=0,S844,VLOOKUP($T844,#REF!,2,0)))</f>
        <v>#REF!</v>
      </c>
      <c r="AF844" s="13" t="s">
        <v>3951</v>
      </c>
      <c r="AG844" s="13" t="e">
        <f>IF(VLOOKUP(T844,#REF!,29,0)=0,VLOOKUP(T844,#REF!,23,0)&amp;RIGHT(S844,2),VLOOKUP(T844,#REF!,23,0)&amp;VLOOKUP(T844,#REF!,29,0))</f>
        <v>#REF!</v>
      </c>
      <c r="AH844" s="13" t="s">
        <v>93</v>
      </c>
      <c r="AI844" s="13" t="e">
        <f t="shared" si="167"/>
        <v>#REF!</v>
      </c>
    </row>
    <row r="845" ht="15" customHeight="1" spans="1:35">
      <c r="A845" s="21">
        <f t="shared" si="159"/>
        <v>844</v>
      </c>
      <c r="B845" s="22" t="s">
        <v>3952</v>
      </c>
      <c r="C845" s="22" t="s">
        <v>45</v>
      </c>
      <c r="D845" s="22" t="s">
        <v>36</v>
      </c>
      <c r="E845" s="22" t="s">
        <v>3953</v>
      </c>
      <c r="F845" s="22" t="s">
        <v>3952</v>
      </c>
      <c r="G845" s="22" t="s">
        <v>3952</v>
      </c>
      <c r="H845" s="22" t="s">
        <v>3952</v>
      </c>
      <c r="I845" s="22" t="s">
        <v>3952</v>
      </c>
      <c r="J845" s="22" t="s">
        <v>3952</v>
      </c>
      <c r="K845" s="22" t="s">
        <v>89</v>
      </c>
      <c r="L845" s="22" t="s">
        <v>3954</v>
      </c>
      <c r="M845" s="22" t="s">
        <v>3955</v>
      </c>
      <c r="N845" s="22" t="e">
        <f>INDEX(#REF!,MATCH($K845,#REF!,0))</f>
        <v>#REF!</v>
      </c>
      <c r="O845" s="21"/>
      <c r="P845" s="25" t="str">
        <f t="shared" si="160"/>
        <v/>
      </c>
      <c r="Q845" s="21"/>
      <c r="R845" s="21"/>
      <c r="S845" s="21"/>
      <c r="T845" s="32" t="str">
        <f t="shared" si="161"/>
        <v>初中英语</v>
      </c>
      <c r="U845" s="32" t="str">
        <f>IFERROR(VLOOKUP(复审!T845,#REF!,2,FALSE),"无此科目")</f>
        <v>无此科目</v>
      </c>
      <c r="V845" s="21" t="str">
        <f t="shared" si="162"/>
        <v/>
      </c>
      <c r="W845" s="21">
        <f t="shared" si="156"/>
        <v>0</v>
      </c>
      <c r="X845" s="21">
        <f t="shared" si="157"/>
        <v>1</v>
      </c>
      <c r="Y845" s="21" t="str">
        <f t="shared" si="163"/>
        <v/>
      </c>
      <c r="Z84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45" s="13" t="str">
        <f t="shared" si="158"/>
        <v/>
      </c>
      <c r="AB845" s="13" t="str">
        <f t="shared" si="164"/>
        <v>N</v>
      </c>
      <c r="AC845" s="13">
        <f t="shared" si="165"/>
        <v>471</v>
      </c>
      <c r="AD845" s="13" t="str">
        <f t="shared" si="166"/>
        <v/>
      </c>
      <c r="AE845" s="13" t="e">
        <f>IF(AND(VLOOKUP($T845,#REF!,2,0)=0,S845=""),"“错误请确认”",IF(VLOOKUP($T845,#REF!,2,0)=0,S845,VLOOKUP($T845,#REF!,2,0)))</f>
        <v>#REF!</v>
      </c>
      <c r="AF845" s="13" t="s">
        <v>3956</v>
      </c>
      <c r="AG845" s="13" t="e">
        <f>IF(VLOOKUP(T845,#REF!,29,0)=0,VLOOKUP(T845,#REF!,23,0)&amp;RIGHT(S845,2),VLOOKUP(T845,#REF!,23,0)&amp;VLOOKUP(T845,#REF!,29,0))</f>
        <v>#REF!</v>
      </c>
      <c r="AH845" s="13" t="s">
        <v>50</v>
      </c>
      <c r="AI845" s="13" t="e">
        <f t="shared" si="167"/>
        <v>#REF!</v>
      </c>
    </row>
    <row r="846" ht="15" customHeight="1" spans="1:35">
      <c r="A846" s="21">
        <f t="shared" si="159"/>
        <v>845</v>
      </c>
      <c r="B846" s="22" t="s">
        <v>3957</v>
      </c>
      <c r="C846" s="22" t="s">
        <v>45</v>
      </c>
      <c r="D846" s="22" t="s">
        <v>36</v>
      </c>
      <c r="E846" s="22" t="s">
        <v>3958</v>
      </c>
      <c r="F846" s="22" t="s">
        <v>3957</v>
      </c>
      <c r="G846" s="22" t="s">
        <v>3957</v>
      </c>
      <c r="H846" s="22" t="s">
        <v>3957</v>
      </c>
      <c r="I846" s="22" t="s">
        <v>3957</v>
      </c>
      <c r="J846" s="22" t="s">
        <v>3957</v>
      </c>
      <c r="K846" s="22" t="s">
        <v>89</v>
      </c>
      <c r="L846" s="22" t="s">
        <v>3959</v>
      </c>
      <c r="M846" s="22" t="s">
        <v>91</v>
      </c>
      <c r="N846" s="22" t="e">
        <f>INDEX(#REF!,MATCH($K846,#REF!,0))</f>
        <v>#REF!</v>
      </c>
      <c r="O846" s="21"/>
      <c r="P846" s="25" t="str">
        <f t="shared" si="160"/>
        <v>初中英语第7考场</v>
      </c>
      <c r="Q846" s="21"/>
      <c r="R846" s="21">
        <v>199</v>
      </c>
      <c r="S846" s="21"/>
      <c r="T846" s="32" t="str">
        <f t="shared" si="161"/>
        <v>初中英语</v>
      </c>
      <c r="U846" s="32" t="str">
        <f>IFERROR(VLOOKUP(复审!T846,#REF!,2,FALSE),"无此科目")</f>
        <v>无此科目</v>
      </c>
      <c r="V846" s="21" t="str">
        <f t="shared" si="162"/>
        <v>无此科目199</v>
      </c>
      <c r="W846" s="21">
        <f t="shared" si="156"/>
        <v>199</v>
      </c>
      <c r="X846" s="21">
        <f t="shared" si="157"/>
        <v>1</v>
      </c>
      <c r="Y846" s="21">
        <f t="shared" si="163"/>
        <v>1</v>
      </c>
      <c r="Z84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46" s="13" t="str">
        <f t="shared" si="158"/>
        <v/>
      </c>
      <c r="AB846" s="13" t="str">
        <f t="shared" si="164"/>
        <v>Y</v>
      </c>
      <c r="AC846" s="13" t="str">
        <f t="shared" si="165"/>
        <v/>
      </c>
      <c r="AD846" s="13">
        <f t="shared" si="166"/>
        <v>1</v>
      </c>
      <c r="AE846" s="13" t="e">
        <f>IF(AND(VLOOKUP($T846,#REF!,2,0)=0,S846=""),"“错误请确认”",IF(VLOOKUP($T846,#REF!,2,0)=0,S846,VLOOKUP($T846,#REF!,2,0)))</f>
        <v>#REF!</v>
      </c>
      <c r="AF846" s="13" t="s">
        <v>3960</v>
      </c>
      <c r="AG846" s="13" t="e">
        <f>IF(VLOOKUP(T846,#REF!,29,0)=0,VLOOKUP(T846,#REF!,23,0)&amp;RIGHT(S846,2),VLOOKUP(T846,#REF!,23,0)&amp;VLOOKUP(T846,#REF!,29,0))</f>
        <v>#REF!</v>
      </c>
      <c r="AH846" s="13" t="s">
        <v>89</v>
      </c>
      <c r="AI846" s="13" t="e">
        <f t="shared" si="167"/>
        <v>#REF!</v>
      </c>
    </row>
    <row r="847" ht="15" customHeight="1" spans="1:35">
      <c r="A847" s="21">
        <f t="shared" si="159"/>
        <v>846</v>
      </c>
      <c r="B847" s="22" t="s">
        <v>659</v>
      </c>
      <c r="C847" s="22" t="s">
        <v>45</v>
      </c>
      <c r="D847" s="22" t="s">
        <v>36</v>
      </c>
      <c r="E847" s="22" t="s">
        <v>3961</v>
      </c>
      <c r="F847" s="22" t="s">
        <v>659</v>
      </c>
      <c r="G847" s="22" t="s">
        <v>659</v>
      </c>
      <c r="H847" s="22" t="s">
        <v>659</v>
      </c>
      <c r="I847" s="22" t="s">
        <v>659</v>
      </c>
      <c r="J847" s="22" t="s">
        <v>659</v>
      </c>
      <c r="K847" s="22" t="s">
        <v>89</v>
      </c>
      <c r="L847" s="22" t="s">
        <v>3962</v>
      </c>
      <c r="M847" s="22" t="s">
        <v>3962</v>
      </c>
      <c r="N847" s="22" t="e">
        <f>INDEX(#REF!,MATCH($K847,#REF!,0))</f>
        <v>#REF!</v>
      </c>
      <c r="O847" s="21"/>
      <c r="P847" s="25" t="str">
        <f t="shared" si="160"/>
        <v/>
      </c>
      <c r="Q847" s="21"/>
      <c r="R847" s="21"/>
      <c r="S847" s="21"/>
      <c r="T847" s="32" t="str">
        <f t="shared" si="161"/>
        <v>初中英语</v>
      </c>
      <c r="U847" s="32" t="str">
        <f>IFERROR(VLOOKUP(复审!T847,#REF!,2,FALSE),"无此科目")</f>
        <v>无此科目</v>
      </c>
      <c r="V847" s="21" t="str">
        <f t="shared" si="162"/>
        <v/>
      </c>
      <c r="W847" s="21">
        <f t="shared" si="156"/>
        <v>0</v>
      </c>
      <c r="X847" s="21">
        <f t="shared" si="157"/>
        <v>1</v>
      </c>
      <c r="Y847" s="21" t="str">
        <f t="shared" si="163"/>
        <v/>
      </c>
      <c r="Z84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47" s="13" t="str">
        <f t="shared" si="158"/>
        <v/>
      </c>
      <c r="AB847" s="13" t="str">
        <f t="shared" si="164"/>
        <v>N</v>
      </c>
      <c r="AC847" s="13">
        <f t="shared" si="165"/>
        <v>472</v>
      </c>
      <c r="AD847" s="13" t="str">
        <f t="shared" si="166"/>
        <v/>
      </c>
      <c r="AE847" s="13" t="e">
        <f>IF(AND(VLOOKUP($T847,#REF!,2,0)=0,S847=""),"“错误请确认”",IF(VLOOKUP($T847,#REF!,2,0)=0,S847,VLOOKUP($T847,#REF!,2,0)))</f>
        <v>#REF!</v>
      </c>
      <c r="AF847" s="13" t="s">
        <v>3963</v>
      </c>
      <c r="AG847" s="13" t="e">
        <f>IF(VLOOKUP(T847,#REF!,29,0)=0,VLOOKUP(T847,#REF!,23,0)&amp;RIGHT(S847,2),VLOOKUP(T847,#REF!,23,0)&amp;VLOOKUP(T847,#REF!,29,0))</f>
        <v>#REF!</v>
      </c>
      <c r="AH847" s="13" t="s">
        <v>50</v>
      </c>
      <c r="AI847" s="13" t="e">
        <f t="shared" si="167"/>
        <v>#REF!</v>
      </c>
    </row>
    <row r="848" ht="15" customHeight="1" spans="1:35">
      <c r="A848" s="21">
        <f t="shared" si="159"/>
        <v>847</v>
      </c>
      <c r="B848" s="22" t="s">
        <v>3964</v>
      </c>
      <c r="C848" s="22" t="s">
        <v>45</v>
      </c>
      <c r="D848" s="22" t="s">
        <v>36</v>
      </c>
      <c r="E848" s="22" t="s">
        <v>3965</v>
      </c>
      <c r="F848" s="22" t="s">
        <v>3964</v>
      </c>
      <c r="G848" s="22" t="s">
        <v>3964</v>
      </c>
      <c r="H848" s="22" t="s">
        <v>3964</v>
      </c>
      <c r="I848" s="22" t="s">
        <v>3964</v>
      </c>
      <c r="J848" s="22" t="s">
        <v>3964</v>
      </c>
      <c r="K848" s="22" t="s">
        <v>89</v>
      </c>
      <c r="L848" s="22" t="s">
        <v>3966</v>
      </c>
      <c r="M848" s="22" t="s">
        <v>91</v>
      </c>
      <c r="N848" s="22" t="e">
        <f>INDEX(#REF!,MATCH($K848,#REF!,0))</f>
        <v>#REF!</v>
      </c>
      <c r="O848" s="21"/>
      <c r="P848" s="25" t="str">
        <f t="shared" si="160"/>
        <v/>
      </c>
      <c r="Q848" s="21"/>
      <c r="R848" s="21"/>
      <c r="S848" s="21"/>
      <c r="T848" s="32" t="str">
        <f t="shared" si="161"/>
        <v>初中英语</v>
      </c>
      <c r="U848" s="32" t="str">
        <f>IFERROR(VLOOKUP(复审!T848,#REF!,2,FALSE),"无此科目")</f>
        <v>无此科目</v>
      </c>
      <c r="V848" s="21" t="str">
        <f t="shared" si="162"/>
        <v/>
      </c>
      <c r="W848" s="21">
        <f t="shared" si="156"/>
        <v>0</v>
      </c>
      <c r="X848" s="21">
        <f t="shared" si="157"/>
        <v>1</v>
      </c>
      <c r="Y848" s="21" t="str">
        <f t="shared" si="163"/>
        <v/>
      </c>
      <c r="Z84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48" s="13" t="str">
        <f t="shared" si="158"/>
        <v/>
      </c>
      <c r="AB848" s="13" t="str">
        <f t="shared" si="164"/>
        <v>N</v>
      </c>
      <c r="AC848" s="13">
        <f t="shared" si="165"/>
        <v>473</v>
      </c>
      <c r="AD848" s="13" t="str">
        <f t="shared" si="166"/>
        <v/>
      </c>
      <c r="AE848" s="13" t="e">
        <f>IF(AND(VLOOKUP($T848,#REF!,2,0)=0,S848=""),"“错误请确认”",IF(VLOOKUP($T848,#REF!,2,0)=0,S848,VLOOKUP($T848,#REF!,2,0)))</f>
        <v>#REF!</v>
      </c>
      <c r="AF848" s="13" t="s">
        <v>3967</v>
      </c>
      <c r="AG848" s="13" t="e">
        <f>IF(VLOOKUP(T848,#REF!,29,0)=0,VLOOKUP(T848,#REF!,23,0)&amp;RIGHT(S848,2),VLOOKUP(T848,#REF!,23,0)&amp;VLOOKUP(T848,#REF!,29,0))</f>
        <v>#REF!</v>
      </c>
      <c r="AH848" s="13" t="s">
        <v>50</v>
      </c>
      <c r="AI848" s="13" t="e">
        <f t="shared" si="167"/>
        <v>#REF!</v>
      </c>
    </row>
    <row r="849" ht="15" customHeight="1" spans="1:35">
      <c r="A849" s="21">
        <f t="shared" si="159"/>
        <v>848</v>
      </c>
      <c r="B849" s="22" t="s">
        <v>3968</v>
      </c>
      <c r="C849" s="22" t="s">
        <v>35</v>
      </c>
      <c r="D849" s="22" t="s">
        <v>36</v>
      </c>
      <c r="E849" s="22" t="s">
        <v>3969</v>
      </c>
      <c r="F849" s="22" t="s">
        <v>3968</v>
      </c>
      <c r="G849" s="22" t="s">
        <v>3968</v>
      </c>
      <c r="H849" s="22" t="s">
        <v>3968</v>
      </c>
      <c r="I849" s="22" t="s">
        <v>3968</v>
      </c>
      <c r="J849" s="22" t="s">
        <v>3968</v>
      </c>
      <c r="K849" s="22" t="s">
        <v>3970</v>
      </c>
      <c r="L849" s="22" t="s">
        <v>3971</v>
      </c>
      <c r="M849" s="22" t="s">
        <v>3972</v>
      </c>
      <c r="N849" s="22" t="e">
        <f>INDEX(#REF!,MATCH($K849,#REF!,0))</f>
        <v>#REF!</v>
      </c>
      <c r="O849" s="21"/>
      <c r="P849" s="25" t="str">
        <f t="shared" si="160"/>
        <v/>
      </c>
      <c r="Q849" s="21"/>
      <c r="R849" s="21"/>
      <c r="S849" s="21"/>
      <c r="T849" s="32" t="str">
        <f t="shared" si="161"/>
        <v>初中思想品德</v>
      </c>
      <c r="U849" s="32" t="str">
        <f>IFERROR(VLOOKUP(复审!T849,#REF!,2,FALSE),"无此科目")</f>
        <v>无此科目</v>
      </c>
      <c r="V849" s="21" t="str">
        <f t="shared" si="162"/>
        <v/>
      </c>
      <c r="W849" s="21">
        <f t="shared" si="156"/>
        <v>0</v>
      </c>
      <c r="X849" s="21">
        <f t="shared" si="157"/>
        <v>1</v>
      </c>
      <c r="Y849" s="21" t="str">
        <f t="shared" si="163"/>
        <v/>
      </c>
      <c r="Z84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49" s="13" t="str">
        <f t="shared" si="158"/>
        <v/>
      </c>
      <c r="AB849" s="13" t="str">
        <f t="shared" si="164"/>
        <v>N</v>
      </c>
      <c r="AC849" s="13">
        <f t="shared" si="165"/>
        <v>474</v>
      </c>
      <c r="AD849" s="13" t="str">
        <f t="shared" si="166"/>
        <v/>
      </c>
      <c r="AE849" s="13" t="e">
        <f>IF(AND(VLOOKUP($T849,#REF!,2,0)=0,S849=""),"“错误请确认”",IF(VLOOKUP($T849,#REF!,2,0)=0,S849,VLOOKUP($T849,#REF!,2,0)))</f>
        <v>#REF!</v>
      </c>
      <c r="AF849" s="13" t="s">
        <v>3973</v>
      </c>
      <c r="AG849" s="13" t="e">
        <f>IF(VLOOKUP(T849,#REF!,29,0)=0,VLOOKUP(T849,#REF!,23,0)&amp;RIGHT(S849,2),VLOOKUP(T849,#REF!,23,0)&amp;VLOOKUP(T849,#REF!,29,0))</f>
        <v>#REF!</v>
      </c>
      <c r="AH849" s="13" t="s">
        <v>50</v>
      </c>
      <c r="AI849" s="13" t="e">
        <f t="shared" si="167"/>
        <v>#REF!</v>
      </c>
    </row>
    <row r="850" ht="15" customHeight="1" spans="1:35">
      <c r="A850" s="21">
        <f t="shared" si="159"/>
        <v>849</v>
      </c>
      <c r="B850" s="22" t="s">
        <v>3974</v>
      </c>
      <c r="C850" s="22" t="s">
        <v>45</v>
      </c>
      <c r="D850" s="22" t="s">
        <v>36</v>
      </c>
      <c r="E850" s="22" t="s">
        <v>3975</v>
      </c>
      <c r="F850" s="22" t="s">
        <v>3974</v>
      </c>
      <c r="G850" s="22" t="s">
        <v>3974</v>
      </c>
      <c r="H850" s="22" t="s">
        <v>3974</v>
      </c>
      <c r="I850" s="22" t="s">
        <v>3974</v>
      </c>
      <c r="J850" s="22" t="s">
        <v>3974</v>
      </c>
      <c r="K850" s="22" t="s">
        <v>3970</v>
      </c>
      <c r="L850" s="22" t="s">
        <v>3976</v>
      </c>
      <c r="M850" s="22" t="s">
        <v>3977</v>
      </c>
      <c r="N850" s="22" t="e">
        <f>INDEX(#REF!,MATCH($K850,#REF!,0))</f>
        <v>#REF!</v>
      </c>
      <c r="O850" s="21"/>
      <c r="P850" s="25" t="str">
        <f t="shared" si="160"/>
        <v/>
      </c>
      <c r="Q850" s="21"/>
      <c r="R850" s="21"/>
      <c r="S850" s="21"/>
      <c r="T850" s="32" t="str">
        <f t="shared" si="161"/>
        <v>初中思想品德</v>
      </c>
      <c r="U850" s="32" t="str">
        <f>IFERROR(VLOOKUP(复审!T850,#REF!,2,FALSE),"无此科目")</f>
        <v>无此科目</v>
      </c>
      <c r="V850" s="21" t="str">
        <f t="shared" si="162"/>
        <v/>
      </c>
      <c r="W850" s="21">
        <f t="shared" si="156"/>
        <v>0</v>
      </c>
      <c r="X850" s="21">
        <f t="shared" si="157"/>
        <v>1</v>
      </c>
      <c r="Y850" s="21" t="str">
        <f t="shared" si="163"/>
        <v/>
      </c>
      <c r="Z85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50" s="13" t="str">
        <f t="shared" si="158"/>
        <v/>
      </c>
      <c r="AB850" s="13" t="str">
        <f t="shared" si="164"/>
        <v>N</v>
      </c>
      <c r="AC850" s="13">
        <f t="shared" si="165"/>
        <v>475</v>
      </c>
      <c r="AD850" s="13" t="str">
        <f t="shared" si="166"/>
        <v/>
      </c>
      <c r="AE850" s="13" t="e">
        <f>IF(AND(VLOOKUP($T850,#REF!,2,0)=0,S850=""),"“错误请确认”",IF(VLOOKUP($T850,#REF!,2,0)=0,S850,VLOOKUP($T850,#REF!,2,0)))</f>
        <v>#REF!</v>
      </c>
      <c r="AF850" s="13" t="s">
        <v>3978</v>
      </c>
      <c r="AG850" s="13" t="e">
        <f>IF(VLOOKUP(T850,#REF!,29,0)=0,VLOOKUP(T850,#REF!,23,0)&amp;RIGHT(S850,2),VLOOKUP(T850,#REF!,23,0)&amp;VLOOKUP(T850,#REF!,29,0))</f>
        <v>#REF!</v>
      </c>
      <c r="AH850" s="13" t="s">
        <v>50</v>
      </c>
      <c r="AI850" s="13" t="e">
        <f t="shared" si="167"/>
        <v>#REF!</v>
      </c>
    </row>
    <row r="851" ht="15" customHeight="1" spans="1:35">
      <c r="A851" s="21">
        <f t="shared" si="159"/>
        <v>850</v>
      </c>
      <c r="B851" s="22" t="s">
        <v>3979</v>
      </c>
      <c r="C851" s="22" t="s">
        <v>45</v>
      </c>
      <c r="D851" s="22" t="s">
        <v>36</v>
      </c>
      <c r="E851" s="22" t="s">
        <v>3980</v>
      </c>
      <c r="F851" s="22" t="s">
        <v>3979</v>
      </c>
      <c r="G851" s="22" t="s">
        <v>3979</v>
      </c>
      <c r="H851" s="22" t="s">
        <v>3979</v>
      </c>
      <c r="I851" s="22" t="s">
        <v>3979</v>
      </c>
      <c r="J851" s="22" t="s">
        <v>3979</v>
      </c>
      <c r="K851" s="22" t="s">
        <v>3970</v>
      </c>
      <c r="L851" s="22" t="s">
        <v>3981</v>
      </c>
      <c r="M851" s="22" t="s">
        <v>3981</v>
      </c>
      <c r="N851" s="22" t="e">
        <f>INDEX(#REF!,MATCH($K851,#REF!,0))</f>
        <v>#REF!</v>
      </c>
      <c r="O851" s="21"/>
      <c r="P851" s="25" t="str">
        <f t="shared" si="160"/>
        <v/>
      </c>
      <c r="Q851" s="21"/>
      <c r="R851" s="21"/>
      <c r="S851" s="21"/>
      <c r="T851" s="32" t="str">
        <f t="shared" si="161"/>
        <v>初中思想品德</v>
      </c>
      <c r="U851" s="32" t="str">
        <f>IFERROR(VLOOKUP(复审!T851,#REF!,2,FALSE),"无此科目")</f>
        <v>无此科目</v>
      </c>
      <c r="V851" s="21" t="str">
        <f t="shared" si="162"/>
        <v/>
      </c>
      <c r="W851" s="21">
        <f t="shared" si="156"/>
        <v>0</v>
      </c>
      <c r="X851" s="21">
        <f t="shared" si="157"/>
        <v>1</v>
      </c>
      <c r="Y851" s="21" t="str">
        <f t="shared" si="163"/>
        <v/>
      </c>
      <c r="Z85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51" s="13" t="str">
        <f t="shared" si="158"/>
        <v/>
      </c>
      <c r="AB851" s="13" t="str">
        <f t="shared" si="164"/>
        <v>N</v>
      </c>
      <c r="AC851" s="13">
        <f t="shared" si="165"/>
        <v>476</v>
      </c>
      <c r="AD851" s="13" t="str">
        <f t="shared" si="166"/>
        <v/>
      </c>
      <c r="AE851" s="13" t="e">
        <f>IF(AND(VLOOKUP($T851,#REF!,2,0)=0,S851=""),"“错误请确认”",IF(VLOOKUP($T851,#REF!,2,0)=0,S851,VLOOKUP($T851,#REF!,2,0)))</f>
        <v>#REF!</v>
      </c>
      <c r="AF851" s="13" t="s">
        <v>3982</v>
      </c>
      <c r="AG851" s="13" t="e">
        <f>IF(VLOOKUP(T851,#REF!,29,0)=0,VLOOKUP(T851,#REF!,23,0)&amp;RIGHT(S851,2),VLOOKUP(T851,#REF!,23,0)&amp;VLOOKUP(T851,#REF!,29,0))</f>
        <v>#REF!</v>
      </c>
      <c r="AH851" s="13" t="s">
        <v>50</v>
      </c>
      <c r="AI851" s="13" t="e">
        <f t="shared" si="167"/>
        <v>#REF!</v>
      </c>
    </row>
    <row r="852" ht="15" customHeight="1" spans="1:35">
      <c r="A852" s="21">
        <f t="shared" si="159"/>
        <v>851</v>
      </c>
      <c r="B852" s="22" t="s">
        <v>3983</v>
      </c>
      <c r="C852" s="22" t="s">
        <v>35</v>
      </c>
      <c r="D852" s="22" t="s">
        <v>36</v>
      </c>
      <c r="E852" s="22" t="s">
        <v>3984</v>
      </c>
      <c r="F852" s="22" t="s">
        <v>3983</v>
      </c>
      <c r="G852" s="22" t="s">
        <v>3983</v>
      </c>
      <c r="H852" s="22" t="s">
        <v>3983</v>
      </c>
      <c r="I852" s="22" t="s">
        <v>3983</v>
      </c>
      <c r="J852" s="22" t="s">
        <v>3983</v>
      </c>
      <c r="K852" s="22" t="s">
        <v>3970</v>
      </c>
      <c r="L852" s="22" t="s">
        <v>3985</v>
      </c>
      <c r="M852" s="22" t="s">
        <v>91</v>
      </c>
      <c r="N852" s="22" t="e">
        <f>INDEX(#REF!,MATCH($K852,#REF!,0))</f>
        <v>#REF!</v>
      </c>
      <c r="O852" s="21"/>
      <c r="P852" s="25" t="str">
        <f t="shared" si="160"/>
        <v/>
      </c>
      <c r="Q852" s="21"/>
      <c r="R852" s="21"/>
      <c r="S852" s="21"/>
      <c r="T852" s="32" t="str">
        <f t="shared" si="161"/>
        <v>初中思想品德</v>
      </c>
      <c r="U852" s="32" t="str">
        <f>IFERROR(VLOOKUP(复审!T852,#REF!,2,FALSE),"无此科目")</f>
        <v>无此科目</v>
      </c>
      <c r="V852" s="21" t="str">
        <f t="shared" si="162"/>
        <v/>
      </c>
      <c r="W852" s="21">
        <f t="shared" si="156"/>
        <v>0</v>
      </c>
      <c r="X852" s="21">
        <f t="shared" si="157"/>
        <v>1</v>
      </c>
      <c r="Y852" s="21" t="str">
        <f t="shared" si="163"/>
        <v/>
      </c>
      <c r="Z85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52" s="13" t="str">
        <f t="shared" si="158"/>
        <v/>
      </c>
      <c r="AB852" s="13" t="str">
        <f t="shared" si="164"/>
        <v>N</v>
      </c>
      <c r="AC852" s="13">
        <f t="shared" si="165"/>
        <v>477</v>
      </c>
      <c r="AD852" s="13" t="str">
        <f t="shared" si="166"/>
        <v/>
      </c>
      <c r="AE852" s="13" t="e">
        <f>IF(AND(VLOOKUP($T852,#REF!,2,0)=0,S852=""),"“错误请确认”",IF(VLOOKUP($T852,#REF!,2,0)=0,S852,VLOOKUP($T852,#REF!,2,0)))</f>
        <v>#REF!</v>
      </c>
      <c r="AF852" s="13" t="s">
        <v>3986</v>
      </c>
      <c r="AG852" s="13" t="e">
        <f>IF(VLOOKUP(T852,#REF!,29,0)=0,VLOOKUP(T852,#REF!,23,0)&amp;RIGHT(S852,2),VLOOKUP(T852,#REF!,23,0)&amp;VLOOKUP(T852,#REF!,29,0))</f>
        <v>#REF!</v>
      </c>
      <c r="AH852" s="13" t="s">
        <v>50</v>
      </c>
      <c r="AI852" s="13" t="e">
        <f t="shared" si="167"/>
        <v>#REF!</v>
      </c>
    </row>
    <row r="853" ht="15" customHeight="1" spans="1:35">
      <c r="A853" s="21">
        <f t="shared" si="159"/>
        <v>852</v>
      </c>
      <c r="B853" s="22" t="s">
        <v>3987</v>
      </c>
      <c r="C853" s="22" t="s">
        <v>45</v>
      </c>
      <c r="D853" s="22" t="s">
        <v>36</v>
      </c>
      <c r="E853" s="22" t="s">
        <v>3988</v>
      </c>
      <c r="F853" s="22" t="s">
        <v>3987</v>
      </c>
      <c r="G853" s="22" t="s">
        <v>3987</v>
      </c>
      <c r="H853" s="22" t="s">
        <v>3987</v>
      </c>
      <c r="I853" s="22" t="s">
        <v>3987</v>
      </c>
      <c r="J853" s="22" t="s">
        <v>3987</v>
      </c>
      <c r="K853" s="22" t="s">
        <v>3970</v>
      </c>
      <c r="L853" s="22" t="s">
        <v>3989</v>
      </c>
      <c r="M853" s="22" t="s">
        <v>3990</v>
      </c>
      <c r="N853" s="22" t="e">
        <f>INDEX(#REF!,MATCH($K853,#REF!,0))</f>
        <v>#REF!</v>
      </c>
      <c r="O853" s="21"/>
      <c r="P853" s="25" t="str">
        <f t="shared" si="160"/>
        <v/>
      </c>
      <c r="Q853" s="21"/>
      <c r="R853" s="21"/>
      <c r="S853" s="21"/>
      <c r="T853" s="32" t="str">
        <f t="shared" si="161"/>
        <v>初中思想品德</v>
      </c>
      <c r="U853" s="32" t="str">
        <f>IFERROR(VLOOKUP(复审!T853,#REF!,2,FALSE),"无此科目")</f>
        <v>无此科目</v>
      </c>
      <c r="V853" s="21" t="str">
        <f t="shared" si="162"/>
        <v/>
      </c>
      <c r="W853" s="21">
        <f t="shared" si="156"/>
        <v>0</v>
      </c>
      <c r="X853" s="21">
        <f t="shared" si="157"/>
        <v>1</v>
      </c>
      <c r="Y853" s="21" t="str">
        <f t="shared" si="163"/>
        <v/>
      </c>
      <c r="Z85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53" s="13" t="str">
        <f t="shared" si="158"/>
        <v/>
      </c>
      <c r="AB853" s="13" t="str">
        <f t="shared" si="164"/>
        <v>N</v>
      </c>
      <c r="AC853" s="13">
        <f t="shared" si="165"/>
        <v>478</v>
      </c>
      <c r="AD853" s="13" t="str">
        <f t="shared" si="166"/>
        <v/>
      </c>
      <c r="AE853" s="13" t="e">
        <f>IF(AND(VLOOKUP($T853,#REF!,2,0)=0,S853=""),"“错误请确认”",IF(VLOOKUP($T853,#REF!,2,0)=0,S853,VLOOKUP($T853,#REF!,2,0)))</f>
        <v>#REF!</v>
      </c>
      <c r="AF853" s="13" t="s">
        <v>3991</v>
      </c>
      <c r="AG853" s="13" t="e">
        <f>IF(VLOOKUP(T853,#REF!,29,0)=0,VLOOKUP(T853,#REF!,23,0)&amp;RIGHT(S853,2),VLOOKUP(T853,#REF!,23,0)&amp;VLOOKUP(T853,#REF!,29,0))</f>
        <v>#REF!</v>
      </c>
      <c r="AH853" s="13" t="s">
        <v>50</v>
      </c>
      <c r="AI853" s="13" t="e">
        <f t="shared" si="167"/>
        <v>#REF!</v>
      </c>
    </row>
    <row r="854" ht="15" customHeight="1" spans="1:35">
      <c r="A854" s="21">
        <f t="shared" si="159"/>
        <v>853</v>
      </c>
      <c r="B854" s="22" t="s">
        <v>3992</v>
      </c>
      <c r="C854" s="22" t="s">
        <v>45</v>
      </c>
      <c r="D854" s="22" t="s">
        <v>36</v>
      </c>
      <c r="E854" s="22" t="s">
        <v>3993</v>
      </c>
      <c r="F854" s="22" t="s">
        <v>3992</v>
      </c>
      <c r="G854" s="22" t="s">
        <v>3992</v>
      </c>
      <c r="H854" s="22" t="s">
        <v>3992</v>
      </c>
      <c r="I854" s="22" t="s">
        <v>3992</v>
      </c>
      <c r="J854" s="22" t="s">
        <v>3992</v>
      </c>
      <c r="K854" s="22" t="s">
        <v>3970</v>
      </c>
      <c r="L854" s="22" t="s">
        <v>3994</v>
      </c>
      <c r="M854" s="22" t="s">
        <v>3995</v>
      </c>
      <c r="N854" s="22" t="e">
        <f>INDEX(#REF!,MATCH($K854,#REF!,0))</f>
        <v>#REF!</v>
      </c>
      <c r="O854" s="21"/>
      <c r="P854" s="25" t="str">
        <f t="shared" si="160"/>
        <v/>
      </c>
      <c r="Q854" s="21"/>
      <c r="R854" s="21"/>
      <c r="S854" s="21"/>
      <c r="T854" s="32" t="str">
        <f t="shared" si="161"/>
        <v>初中思想品德</v>
      </c>
      <c r="U854" s="32" t="str">
        <f>IFERROR(VLOOKUP(复审!T854,#REF!,2,FALSE),"无此科目")</f>
        <v>无此科目</v>
      </c>
      <c r="V854" s="21" t="str">
        <f t="shared" si="162"/>
        <v/>
      </c>
      <c r="W854" s="21">
        <f t="shared" si="156"/>
        <v>0</v>
      </c>
      <c r="X854" s="21">
        <f t="shared" si="157"/>
        <v>1</v>
      </c>
      <c r="Y854" s="21" t="str">
        <f t="shared" si="163"/>
        <v/>
      </c>
      <c r="Z85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54" s="13" t="str">
        <f t="shared" si="158"/>
        <v/>
      </c>
      <c r="AB854" s="13" t="str">
        <f t="shared" si="164"/>
        <v>N</v>
      </c>
      <c r="AC854" s="13">
        <f t="shared" si="165"/>
        <v>479</v>
      </c>
      <c r="AD854" s="13" t="str">
        <f t="shared" si="166"/>
        <v/>
      </c>
      <c r="AE854" s="13" t="e">
        <f>IF(AND(VLOOKUP($T854,#REF!,2,0)=0,S854=""),"“错误请确认”",IF(VLOOKUP($T854,#REF!,2,0)=0,S854,VLOOKUP($T854,#REF!,2,0)))</f>
        <v>#REF!</v>
      </c>
      <c r="AF854" s="13" t="s">
        <v>3996</v>
      </c>
      <c r="AG854" s="13" t="e">
        <f>IF(VLOOKUP(T854,#REF!,29,0)=0,VLOOKUP(T854,#REF!,23,0)&amp;RIGHT(S854,2),VLOOKUP(T854,#REF!,23,0)&amp;VLOOKUP(T854,#REF!,29,0))</f>
        <v>#REF!</v>
      </c>
      <c r="AH854" s="13" t="s">
        <v>50</v>
      </c>
      <c r="AI854" s="13" t="e">
        <f t="shared" si="167"/>
        <v>#REF!</v>
      </c>
    </row>
    <row r="855" ht="15" customHeight="1" spans="1:35">
      <c r="A855" s="21">
        <f t="shared" si="159"/>
        <v>854</v>
      </c>
      <c r="B855" s="22" t="s">
        <v>3997</v>
      </c>
      <c r="C855" s="22" t="s">
        <v>35</v>
      </c>
      <c r="D855" s="22" t="s">
        <v>36</v>
      </c>
      <c r="E855" s="22" t="s">
        <v>3998</v>
      </c>
      <c r="F855" s="22" t="s">
        <v>3997</v>
      </c>
      <c r="G855" s="22" t="s">
        <v>3997</v>
      </c>
      <c r="H855" s="22" t="s">
        <v>3997</v>
      </c>
      <c r="I855" s="22" t="s">
        <v>3997</v>
      </c>
      <c r="J855" s="22" t="s">
        <v>3997</v>
      </c>
      <c r="K855" s="22" t="s">
        <v>2996</v>
      </c>
      <c r="L855" s="22" t="s">
        <v>3999</v>
      </c>
      <c r="M855" s="22" t="s">
        <v>4000</v>
      </c>
      <c r="N855" s="22" t="e">
        <f>INDEX(#REF!,MATCH($K855,#REF!,0))</f>
        <v>#REF!</v>
      </c>
      <c r="O855" s="21"/>
      <c r="P855" s="25" t="str">
        <f t="shared" si="160"/>
        <v/>
      </c>
      <c r="Q855" s="21"/>
      <c r="R855" s="21"/>
      <c r="S855" s="21"/>
      <c r="T855" s="32" t="str">
        <f t="shared" si="161"/>
        <v>初中历史</v>
      </c>
      <c r="U855" s="32" t="str">
        <f>IFERROR(VLOOKUP(复审!T855,#REF!,2,FALSE),"无此科目")</f>
        <v>无此科目</v>
      </c>
      <c r="V855" s="21" t="str">
        <f t="shared" si="162"/>
        <v/>
      </c>
      <c r="W855" s="21">
        <f t="shared" si="156"/>
        <v>0</v>
      </c>
      <c r="X855" s="21">
        <f t="shared" si="157"/>
        <v>1</v>
      </c>
      <c r="Y855" s="21" t="str">
        <f t="shared" si="163"/>
        <v/>
      </c>
      <c r="Z85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55" s="13" t="str">
        <f t="shared" si="158"/>
        <v/>
      </c>
      <c r="AB855" s="13" t="str">
        <f t="shared" si="164"/>
        <v>N</v>
      </c>
      <c r="AC855" s="13">
        <f t="shared" si="165"/>
        <v>480</v>
      </c>
      <c r="AD855" s="13" t="str">
        <f t="shared" si="166"/>
        <v/>
      </c>
      <c r="AE855" s="13" t="e">
        <f>IF(AND(VLOOKUP($T855,#REF!,2,0)=0,S855=""),"“错误请确认”",IF(VLOOKUP($T855,#REF!,2,0)=0,S855,VLOOKUP($T855,#REF!,2,0)))</f>
        <v>#REF!</v>
      </c>
      <c r="AF855" s="13" t="s">
        <v>4001</v>
      </c>
      <c r="AG855" s="13" t="e">
        <f>IF(VLOOKUP(T855,#REF!,29,0)=0,VLOOKUP(T855,#REF!,23,0)&amp;RIGHT(S855,2),VLOOKUP(T855,#REF!,23,0)&amp;VLOOKUP(T855,#REF!,29,0))</f>
        <v>#REF!</v>
      </c>
      <c r="AH855" s="13" t="s">
        <v>50</v>
      </c>
      <c r="AI855" s="13" t="e">
        <f t="shared" si="167"/>
        <v>#REF!</v>
      </c>
    </row>
    <row r="856" ht="15" customHeight="1" spans="1:35">
      <c r="A856" s="21">
        <f t="shared" si="159"/>
        <v>855</v>
      </c>
      <c r="B856" s="22" t="s">
        <v>4002</v>
      </c>
      <c r="C856" s="22" t="s">
        <v>35</v>
      </c>
      <c r="D856" s="22" t="s">
        <v>36</v>
      </c>
      <c r="E856" s="22" t="s">
        <v>4003</v>
      </c>
      <c r="F856" s="22" t="s">
        <v>4002</v>
      </c>
      <c r="G856" s="22" t="s">
        <v>4002</v>
      </c>
      <c r="H856" s="22" t="s">
        <v>4002</v>
      </c>
      <c r="I856" s="22" t="s">
        <v>4002</v>
      </c>
      <c r="J856" s="22" t="s">
        <v>4002</v>
      </c>
      <c r="K856" s="22" t="s">
        <v>2996</v>
      </c>
      <c r="L856" s="22" t="s">
        <v>4004</v>
      </c>
      <c r="M856" s="22" t="s">
        <v>4004</v>
      </c>
      <c r="N856" s="22" t="e">
        <f>INDEX(#REF!,MATCH($K856,#REF!,0))</f>
        <v>#REF!</v>
      </c>
      <c r="O856" s="21"/>
      <c r="P856" s="25" t="str">
        <f t="shared" si="160"/>
        <v>初中历史第3考场</v>
      </c>
      <c r="Q856" s="21"/>
      <c r="R856" s="21">
        <v>80</v>
      </c>
      <c r="S856" s="21"/>
      <c r="T856" s="32" t="str">
        <f t="shared" si="161"/>
        <v>初中历史</v>
      </c>
      <c r="U856" s="32" t="str">
        <f>IFERROR(VLOOKUP(复审!T856,#REF!,2,FALSE),"无此科目")</f>
        <v>无此科目</v>
      </c>
      <c r="V856" s="21" t="str">
        <f t="shared" si="162"/>
        <v>无此科目080</v>
      </c>
      <c r="W856" s="21">
        <f t="shared" si="156"/>
        <v>80</v>
      </c>
      <c r="X856" s="21">
        <f t="shared" si="157"/>
        <v>1</v>
      </c>
      <c r="Y856" s="21">
        <f t="shared" si="163"/>
        <v>1</v>
      </c>
      <c r="Z85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56" s="13" t="str">
        <f t="shared" si="158"/>
        <v/>
      </c>
      <c r="AB856" s="13" t="str">
        <f t="shared" si="164"/>
        <v>Y</v>
      </c>
      <c r="AC856" s="13" t="str">
        <f t="shared" si="165"/>
        <v/>
      </c>
      <c r="AD856" s="13">
        <f t="shared" si="166"/>
        <v>1</v>
      </c>
      <c r="AE856" s="13" t="e">
        <f>IF(AND(VLOOKUP($T856,#REF!,2,0)=0,S856=""),"“错误请确认”",IF(VLOOKUP($T856,#REF!,2,0)=0,S856,VLOOKUP($T856,#REF!,2,0)))</f>
        <v>#REF!</v>
      </c>
      <c r="AF856" s="13" t="s">
        <v>4005</v>
      </c>
      <c r="AG856" s="13" t="e">
        <f>IF(VLOOKUP(T856,#REF!,29,0)=0,VLOOKUP(T856,#REF!,23,0)&amp;RIGHT(S856,2),VLOOKUP(T856,#REF!,23,0)&amp;VLOOKUP(T856,#REF!,29,0))</f>
        <v>#REF!</v>
      </c>
      <c r="AH856" s="13" t="s">
        <v>2996</v>
      </c>
      <c r="AI856" s="13" t="e">
        <f t="shared" si="167"/>
        <v>#REF!</v>
      </c>
    </row>
    <row r="857" ht="15" customHeight="1" spans="1:35">
      <c r="A857" s="21">
        <f t="shared" si="159"/>
        <v>856</v>
      </c>
      <c r="B857" s="22" t="s">
        <v>4006</v>
      </c>
      <c r="C857" s="22" t="s">
        <v>35</v>
      </c>
      <c r="D857" s="22" t="s">
        <v>36</v>
      </c>
      <c r="E857" s="22" t="s">
        <v>4007</v>
      </c>
      <c r="F857" s="22" t="s">
        <v>4006</v>
      </c>
      <c r="G857" s="22" t="s">
        <v>4006</v>
      </c>
      <c r="H857" s="22" t="s">
        <v>4006</v>
      </c>
      <c r="I857" s="22" t="s">
        <v>4006</v>
      </c>
      <c r="J857" s="22" t="s">
        <v>4006</v>
      </c>
      <c r="K857" s="22" t="s">
        <v>2996</v>
      </c>
      <c r="L857" s="22" t="s">
        <v>4008</v>
      </c>
      <c r="M857" s="22" t="s">
        <v>4008</v>
      </c>
      <c r="N857" s="22" t="e">
        <f>INDEX(#REF!,MATCH($K857,#REF!,0))</f>
        <v>#REF!</v>
      </c>
      <c r="O857" s="21"/>
      <c r="P857" s="25" t="str">
        <f t="shared" si="160"/>
        <v>初中历史第3考场</v>
      </c>
      <c r="Q857" s="21"/>
      <c r="R857" s="21">
        <v>82</v>
      </c>
      <c r="S857" s="21"/>
      <c r="T857" s="32" t="str">
        <f t="shared" si="161"/>
        <v>初中历史</v>
      </c>
      <c r="U857" s="32" t="str">
        <f>IFERROR(VLOOKUP(复审!T857,#REF!,2,FALSE),"无此科目")</f>
        <v>无此科目</v>
      </c>
      <c r="V857" s="21" t="str">
        <f t="shared" si="162"/>
        <v>无此科目082</v>
      </c>
      <c r="W857" s="21">
        <f t="shared" si="156"/>
        <v>82</v>
      </c>
      <c r="X857" s="21">
        <f t="shared" si="157"/>
        <v>1</v>
      </c>
      <c r="Y857" s="21">
        <f t="shared" si="163"/>
        <v>1</v>
      </c>
      <c r="Z85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57" s="13" t="str">
        <f t="shared" si="158"/>
        <v/>
      </c>
      <c r="AB857" s="13" t="str">
        <f t="shared" si="164"/>
        <v>Y</v>
      </c>
      <c r="AC857" s="13" t="str">
        <f t="shared" si="165"/>
        <v/>
      </c>
      <c r="AD857" s="13">
        <f t="shared" si="166"/>
        <v>1</v>
      </c>
      <c r="AE857" s="13" t="e">
        <f>IF(AND(VLOOKUP($T857,#REF!,2,0)=0,S857=""),"“错误请确认”",IF(VLOOKUP($T857,#REF!,2,0)=0,S857,VLOOKUP($T857,#REF!,2,0)))</f>
        <v>#REF!</v>
      </c>
      <c r="AF857" s="13" t="s">
        <v>4009</v>
      </c>
      <c r="AG857" s="13" t="e">
        <f>IF(VLOOKUP(T857,#REF!,29,0)=0,VLOOKUP(T857,#REF!,23,0)&amp;RIGHT(S857,2),VLOOKUP(T857,#REF!,23,0)&amp;VLOOKUP(T857,#REF!,29,0))</f>
        <v>#REF!</v>
      </c>
      <c r="AH857" s="13" t="s">
        <v>4010</v>
      </c>
      <c r="AI857" s="13" t="e">
        <f t="shared" si="167"/>
        <v>#REF!</v>
      </c>
    </row>
    <row r="858" ht="15" customHeight="1" spans="1:35">
      <c r="A858" s="21">
        <f t="shared" si="159"/>
        <v>857</v>
      </c>
      <c r="B858" s="22" t="s">
        <v>4011</v>
      </c>
      <c r="C858" s="22" t="s">
        <v>45</v>
      </c>
      <c r="D858" s="22" t="s">
        <v>36</v>
      </c>
      <c r="E858" s="22" t="s">
        <v>4012</v>
      </c>
      <c r="F858" s="22" t="s">
        <v>4011</v>
      </c>
      <c r="G858" s="22" t="s">
        <v>4011</v>
      </c>
      <c r="H858" s="22" t="s">
        <v>4011</v>
      </c>
      <c r="I858" s="22" t="s">
        <v>4011</v>
      </c>
      <c r="J858" s="22" t="s">
        <v>4011</v>
      </c>
      <c r="K858" s="22" t="s">
        <v>2996</v>
      </c>
      <c r="L858" s="22" t="s">
        <v>4013</v>
      </c>
      <c r="M858" s="22" t="s">
        <v>4014</v>
      </c>
      <c r="N858" s="22" t="e">
        <f>INDEX(#REF!,MATCH($K858,#REF!,0))</f>
        <v>#REF!</v>
      </c>
      <c r="O858" s="21"/>
      <c r="P858" s="25" t="str">
        <f t="shared" si="160"/>
        <v>初中历史第11考场</v>
      </c>
      <c r="Q858" s="21"/>
      <c r="R858" s="21">
        <v>325</v>
      </c>
      <c r="S858" s="21"/>
      <c r="T858" s="32" t="str">
        <f t="shared" si="161"/>
        <v>初中历史</v>
      </c>
      <c r="U858" s="32" t="str">
        <f>IFERROR(VLOOKUP(复审!T858,#REF!,2,FALSE),"无此科目")</f>
        <v>无此科目</v>
      </c>
      <c r="V858" s="21" t="str">
        <f t="shared" si="162"/>
        <v>无此科目325</v>
      </c>
      <c r="W858" s="21">
        <f t="shared" si="156"/>
        <v>325</v>
      </c>
      <c r="X858" s="21">
        <f t="shared" si="157"/>
        <v>1</v>
      </c>
      <c r="Y858" s="21">
        <f t="shared" si="163"/>
        <v>1</v>
      </c>
      <c r="Z85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58" s="13" t="str">
        <f t="shared" si="158"/>
        <v/>
      </c>
      <c r="AB858" s="13" t="str">
        <f t="shared" si="164"/>
        <v>Y</v>
      </c>
      <c r="AC858" s="13" t="str">
        <f t="shared" si="165"/>
        <v/>
      </c>
      <c r="AD858" s="13">
        <f t="shared" si="166"/>
        <v>1</v>
      </c>
      <c r="AE858" s="13" t="e">
        <f>IF(AND(VLOOKUP($T858,#REF!,2,0)=0,S858=""),"“错误请确认”",IF(VLOOKUP($T858,#REF!,2,0)=0,S858,VLOOKUP($T858,#REF!,2,0)))</f>
        <v>#REF!</v>
      </c>
      <c r="AF858" s="13" t="s">
        <v>4015</v>
      </c>
      <c r="AG858" s="13" t="e">
        <f>IF(VLOOKUP(T858,#REF!,29,0)=0,VLOOKUP(T858,#REF!,23,0)&amp;RIGHT(S858,2),VLOOKUP(T858,#REF!,23,0)&amp;VLOOKUP(T858,#REF!,29,0))</f>
        <v>#REF!</v>
      </c>
      <c r="AH858" s="13" t="s">
        <v>4016</v>
      </c>
      <c r="AI858" s="13" t="e">
        <f t="shared" si="167"/>
        <v>#REF!</v>
      </c>
    </row>
    <row r="859" ht="15" customHeight="1" spans="1:35">
      <c r="A859" s="21">
        <f t="shared" si="159"/>
        <v>858</v>
      </c>
      <c r="B859" s="22" t="s">
        <v>4017</v>
      </c>
      <c r="C859" s="22" t="s">
        <v>45</v>
      </c>
      <c r="D859" s="22" t="s">
        <v>36</v>
      </c>
      <c r="E859" s="22" t="s">
        <v>4018</v>
      </c>
      <c r="F859" s="22" t="s">
        <v>4017</v>
      </c>
      <c r="G859" s="22" t="s">
        <v>4017</v>
      </c>
      <c r="H859" s="22" t="s">
        <v>4017</v>
      </c>
      <c r="I859" s="22" t="s">
        <v>4017</v>
      </c>
      <c r="J859" s="22" t="s">
        <v>4017</v>
      </c>
      <c r="K859" s="22" t="s">
        <v>2996</v>
      </c>
      <c r="L859" s="22" t="s">
        <v>4019</v>
      </c>
      <c r="M859" s="22" t="s">
        <v>4019</v>
      </c>
      <c r="N859" s="22" t="e">
        <f>INDEX(#REF!,MATCH($K859,#REF!,0))</f>
        <v>#REF!</v>
      </c>
      <c r="O859" s="21"/>
      <c r="P859" s="25" t="str">
        <f t="shared" si="160"/>
        <v>初中历史第3考场</v>
      </c>
      <c r="Q859" s="21"/>
      <c r="R859" s="21">
        <v>78</v>
      </c>
      <c r="S859" s="21"/>
      <c r="T859" s="32" t="str">
        <f t="shared" si="161"/>
        <v>初中历史</v>
      </c>
      <c r="U859" s="32" t="str">
        <f>IFERROR(VLOOKUP(复审!T859,#REF!,2,FALSE),"无此科目")</f>
        <v>无此科目</v>
      </c>
      <c r="V859" s="21" t="str">
        <f t="shared" si="162"/>
        <v>无此科目078</v>
      </c>
      <c r="W859" s="21">
        <f t="shared" si="156"/>
        <v>78</v>
      </c>
      <c r="X859" s="21">
        <f t="shared" si="157"/>
        <v>1</v>
      </c>
      <c r="Y859" s="21">
        <f t="shared" si="163"/>
        <v>1</v>
      </c>
      <c r="Z85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59" s="13" t="str">
        <f t="shared" si="158"/>
        <v/>
      </c>
      <c r="AB859" s="13" t="str">
        <f t="shared" si="164"/>
        <v>Y</v>
      </c>
      <c r="AC859" s="13" t="str">
        <f t="shared" si="165"/>
        <v/>
      </c>
      <c r="AD859" s="13">
        <f t="shared" si="166"/>
        <v>1</v>
      </c>
      <c r="AE859" s="13" t="e">
        <f>IF(AND(VLOOKUP($T859,#REF!,2,0)=0,S859=""),"“错误请确认”",IF(VLOOKUP($T859,#REF!,2,0)=0,S859,VLOOKUP($T859,#REF!,2,0)))</f>
        <v>#REF!</v>
      </c>
      <c r="AF859" s="13" t="s">
        <v>4020</v>
      </c>
      <c r="AG859" s="13" t="e">
        <f>IF(VLOOKUP(T859,#REF!,29,0)=0,VLOOKUP(T859,#REF!,23,0)&amp;RIGHT(S859,2),VLOOKUP(T859,#REF!,23,0)&amp;VLOOKUP(T859,#REF!,29,0))</f>
        <v>#REF!</v>
      </c>
      <c r="AH859" s="13" t="s">
        <v>4016</v>
      </c>
      <c r="AI859" s="13" t="e">
        <f t="shared" si="167"/>
        <v>#REF!</v>
      </c>
    </row>
    <row r="860" ht="15" customHeight="1" spans="1:35">
      <c r="A860" s="21">
        <f t="shared" si="159"/>
        <v>859</v>
      </c>
      <c r="B860" s="22" t="s">
        <v>4021</v>
      </c>
      <c r="C860" s="22" t="s">
        <v>45</v>
      </c>
      <c r="D860" s="22" t="s">
        <v>36</v>
      </c>
      <c r="E860" s="22" t="s">
        <v>4022</v>
      </c>
      <c r="F860" s="22" t="s">
        <v>4021</v>
      </c>
      <c r="G860" s="22" t="s">
        <v>4021</v>
      </c>
      <c r="H860" s="22" t="s">
        <v>4021</v>
      </c>
      <c r="I860" s="22" t="s">
        <v>4021</v>
      </c>
      <c r="J860" s="22" t="s">
        <v>4021</v>
      </c>
      <c r="K860" s="22" t="s">
        <v>2996</v>
      </c>
      <c r="L860" s="22" t="s">
        <v>4023</v>
      </c>
      <c r="M860" s="22" t="s">
        <v>4024</v>
      </c>
      <c r="N860" s="22" t="e">
        <f>INDEX(#REF!,MATCH($K860,#REF!,0))</f>
        <v>#REF!</v>
      </c>
      <c r="O860" s="21"/>
      <c r="P860" s="25" t="str">
        <f t="shared" si="160"/>
        <v>初中历史第9考场</v>
      </c>
      <c r="Q860" s="21"/>
      <c r="R860" s="21">
        <v>257</v>
      </c>
      <c r="S860" s="21"/>
      <c r="T860" s="32" t="str">
        <f t="shared" si="161"/>
        <v>初中历史</v>
      </c>
      <c r="U860" s="32" t="str">
        <f>IFERROR(VLOOKUP(复审!T860,#REF!,2,FALSE),"无此科目")</f>
        <v>无此科目</v>
      </c>
      <c r="V860" s="21" t="str">
        <f t="shared" si="162"/>
        <v>无此科目257</v>
      </c>
      <c r="W860" s="21">
        <f t="shared" si="156"/>
        <v>257</v>
      </c>
      <c r="X860" s="21">
        <f t="shared" si="157"/>
        <v>1</v>
      </c>
      <c r="Y860" s="21">
        <f t="shared" si="163"/>
        <v>1</v>
      </c>
      <c r="Z86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60" s="13" t="str">
        <f t="shared" si="158"/>
        <v/>
      </c>
      <c r="AB860" s="13" t="str">
        <f t="shared" si="164"/>
        <v>Y</v>
      </c>
      <c r="AC860" s="13" t="str">
        <f t="shared" si="165"/>
        <v/>
      </c>
      <c r="AD860" s="13">
        <f t="shared" si="166"/>
        <v>1</v>
      </c>
      <c r="AE860" s="13" t="e">
        <f>IF(AND(VLOOKUP($T860,#REF!,2,0)=0,S860=""),"“错误请确认”",IF(VLOOKUP($T860,#REF!,2,0)=0,S860,VLOOKUP($T860,#REF!,2,0)))</f>
        <v>#REF!</v>
      </c>
      <c r="AF860" s="13" t="s">
        <v>4025</v>
      </c>
      <c r="AG860" s="13" t="e">
        <f>IF(VLOOKUP(T860,#REF!,29,0)=0,VLOOKUP(T860,#REF!,23,0)&amp;RIGHT(S860,2),VLOOKUP(T860,#REF!,23,0)&amp;VLOOKUP(T860,#REF!,29,0))</f>
        <v>#REF!</v>
      </c>
      <c r="AH860" s="13" t="s">
        <v>4016</v>
      </c>
      <c r="AI860" s="13" t="e">
        <f t="shared" si="167"/>
        <v>#REF!</v>
      </c>
    </row>
    <row r="861" ht="15" customHeight="1" spans="1:35">
      <c r="A861" s="21">
        <f t="shared" si="159"/>
        <v>860</v>
      </c>
      <c r="B861" s="22" t="s">
        <v>4026</v>
      </c>
      <c r="C861" s="22" t="s">
        <v>45</v>
      </c>
      <c r="D861" s="22" t="s">
        <v>36</v>
      </c>
      <c r="E861" s="22" t="s">
        <v>4027</v>
      </c>
      <c r="F861" s="22" t="s">
        <v>4026</v>
      </c>
      <c r="G861" s="22" t="s">
        <v>4026</v>
      </c>
      <c r="H861" s="22" t="s">
        <v>4026</v>
      </c>
      <c r="I861" s="22" t="s">
        <v>4026</v>
      </c>
      <c r="J861" s="22" t="s">
        <v>4026</v>
      </c>
      <c r="K861" s="22" t="s">
        <v>2996</v>
      </c>
      <c r="L861" s="22" t="s">
        <v>4028</v>
      </c>
      <c r="M861" s="22" t="s">
        <v>91</v>
      </c>
      <c r="N861" s="22" t="e">
        <f>INDEX(#REF!,MATCH($K861,#REF!,0))</f>
        <v>#REF!</v>
      </c>
      <c r="O861" s="21"/>
      <c r="P861" s="25" t="str">
        <f t="shared" si="160"/>
        <v>初中历史第8考场</v>
      </c>
      <c r="Q861" s="21"/>
      <c r="R861" s="21">
        <v>238</v>
      </c>
      <c r="S861" s="21"/>
      <c r="T861" s="32" t="str">
        <f t="shared" si="161"/>
        <v>初中历史</v>
      </c>
      <c r="U861" s="32" t="str">
        <f>IFERROR(VLOOKUP(复审!T861,#REF!,2,FALSE),"无此科目")</f>
        <v>无此科目</v>
      </c>
      <c r="V861" s="21" t="str">
        <f t="shared" si="162"/>
        <v>无此科目238</v>
      </c>
      <c r="W861" s="21">
        <f t="shared" si="156"/>
        <v>238</v>
      </c>
      <c r="X861" s="21">
        <f t="shared" si="157"/>
        <v>1</v>
      </c>
      <c r="Y861" s="21">
        <f t="shared" si="163"/>
        <v>1</v>
      </c>
      <c r="Z86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61" s="13" t="str">
        <f t="shared" si="158"/>
        <v/>
      </c>
      <c r="AB861" s="13" t="str">
        <f t="shared" si="164"/>
        <v>Y</v>
      </c>
      <c r="AC861" s="13" t="str">
        <f t="shared" si="165"/>
        <v/>
      </c>
      <c r="AD861" s="13">
        <f t="shared" si="166"/>
        <v>1</v>
      </c>
      <c r="AE861" s="13" t="e">
        <f>IF(AND(VLOOKUP($T861,#REF!,2,0)=0,S861=""),"“错误请确认”",IF(VLOOKUP($T861,#REF!,2,0)=0,S861,VLOOKUP($T861,#REF!,2,0)))</f>
        <v>#REF!</v>
      </c>
      <c r="AF861" s="13" t="s">
        <v>4029</v>
      </c>
      <c r="AG861" s="13" t="e">
        <f>IF(VLOOKUP(T861,#REF!,29,0)=0,VLOOKUP(T861,#REF!,23,0)&amp;RIGHT(S861,2),VLOOKUP(T861,#REF!,23,0)&amp;VLOOKUP(T861,#REF!,29,0))</f>
        <v>#REF!</v>
      </c>
      <c r="AH861" s="13" t="s">
        <v>4030</v>
      </c>
      <c r="AI861" s="13" t="e">
        <f t="shared" si="167"/>
        <v>#REF!</v>
      </c>
    </row>
    <row r="862" ht="15" customHeight="1" spans="1:35">
      <c r="A862" s="21">
        <f t="shared" si="159"/>
        <v>861</v>
      </c>
      <c r="B862" s="22" t="s">
        <v>4031</v>
      </c>
      <c r="C862" s="22" t="s">
        <v>35</v>
      </c>
      <c r="D862" s="22" t="s">
        <v>36</v>
      </c>
      <c r="E862" s="22" t="s">
        <v>4032</v>
      </c>
      <c r="F862" s="22" t="s">
        <v>4031</v>
      </c>
      <c r="G862" s="22" t="s">
        <v>4031</v>
      </c>
      <c r="H862" s="22" t="s">
        <v>4031</v>
      </c>
      <c r="I862" s="22" t="s">
        <v>4031</v>
      </c>
      <c r="J862" s="22" t="s">
        <v>4031</v>
      </c>
      <c r="K862" s="22" t="s">
        <v>2996</v>
      </c>
      <c r="L862" s="22" t="s">
        <v>4033</v>
      </c>
      <c r="M862" s="22" t="s">
        <v>4033</v>
      </c>
      <c r="N862" s="22" t="e">
        <f>INDEX(#REF!,MATCH($K862,#REF!,0))</f>
        <v>#REF!</v>
      </c>
      <c r="O862" s="21"/>
      <c r="P862" s="25" t="str">
        <f t="shared" si="160"/>
        <v>初中历史第2考场</v>
      </c>
      <c r="Q862" s="21"/>
      <c r="R862" s="21">
        <v>59</v>
      </c>
      <c r="S862" s="21"/>
      <c r="T862" s="32" t="str">
        <f t="shared" si="161"/>
        <v>初中历史</v>
      </c>
      <c r="U862" s="32" t="str">
        <f>IFERROR(VLOOKUP(复审!T862,#REF!,2,FALSE),"无此科目")</f>
        <v>无此科目</v>
      </c>
      <c r="V862" s="21" t="str">
        <f t="shared" si="162"/>
        <v>无此科目059</v>
      </c>
      <c r="W862" s="21">
        <f t="shared" si="156"/>
        <v>59</v>
      </c>
      <c r="X862" s="21">
        <f t="shared" si="157"/>
        <v>1</v>
      </c>
      <c r="Y862" s="21">
        <f t="shared" si="163"/>
        <v>1</v>
      </c>
      <c r="Z86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62" s="13" t="str">
        <f t="shared" si="158"/>
        <v/>
      </c>
      <c r="AB862" s="13" t="str">
        <f t="shared" si="164"/>
        <v>Y</v>
      </c>
      <c r="AC862" s="13" t="str">
        <f t="shared" si="165"/>
        <v/>
      </c>
      <c r="AD862" s="13">
        <f t="shared" si="166"/>
        <v>1</v>
      </c>
      <c r="AE862" s="13" t="e">
        <f>IF(AND(VLOOKUP($T862,#REF!,2,0)=0,S862=""),"“错误请确认”",IF(VLOOKUP($T862,#REF!,2,0)=0,S862,VLOOKUP($T862,#REF!,2,0)))</f>
        <v>#REF!</v>
      </c>
      <c r="AF862" s="13" t="s">
        <v>4034</v>
      </c>
      <c r="AG862" s="13" t="e">
        <f>IF(VLOOKUP(T862,#REF!,29,0)=0,VLOOKUP(T862,#REF!,23,0)&amp;RIGHT(S862,2),VLOOKUP(T862,#REF!,23,0)&amp;VLOOKUP(T862,#REF!,29,0))</f>
        <v>#REF!</v>
      </c>
      <c r="AH862" s="13" t="s">
        <v>4016</v>
      </c>
      <c r="AI862" s="13" t="e">
        <f t="shared" si="167"/>
        <v>#REF!</v>
      </c>
    </row>
    <row r="863" ht="15" customHeight="1" spans="1:35">
      <c r="A863" s="21">
        <f t="shared" si="159"/>
        <v>862</v>
      </c>
      <c r="B863" s="22" t="s">
        <v>4035</v>
      </c>
      <c r="C863" s="22" t="s">
        <v>45</v>
      </c>
      <c r="D863" s="22" t="s">
        <v>36</v>
      </c>
      <c r="E863" s="22" t="s">
        <v>4036</v>
      </c>
      <c r="F863" s="22" t="s">
        <v>4035</v>
      </c>
      <c r="G863" s="22" t="s">
        <v>4035</v>
      </c>
      <c r="H863" s="22" t="s">
        <v>4035</v>
      </c>
      <c r="I863" s="22" t="s">
        <v>4035</v>
      </c>
      <c r="J863" s="22" t="s">
        <v>4035</v>
      </c>
      <c r="K863" s="22" t="s">
        <v>2996</v>
      </c>
      <c r="L863" s="22" t="s">
        <v>3316</v>
      </c>
      <c r="M863" s="22" t="s">
        <v>3315</v>
      </c>
      <c r="N863" s="22" t="e">
        <f>INDEX(#REF!,MATCH($K863,#REF!,0))</f>
        <v>#REF!</v>
      </c>
      <c r="O863" s="21"/>
      <c r="P863" s="25" t="str">
        <f t="shared" si="160"/>
        <v/>
      </c>
      <c r="Q863" s="21"/>
      <c r="R863" s="21"/>
      <c r="S863" s="21"/>
      <c r="T863" s="32" t="str">
        <f t="shared" si="161"/>
        <v>初中历史</v>
      </c>
      <c r="U863" s="32" t="str">
        <f>IFERROR(VLOOKUP(复审!T863,#REF!,2,FALSE),"无此科目")</f>
        <v>无此科目</v>
      </c>
      <c r="V863" s="21" t="str">
        <f t="shared" si="162"/>
        <v/>
      </c>
      <c r="W863" s="21">
        <f t="shared" si="156"/>
        <v>0</v>
      </c>
      <c r="X863" s="21">
        <f t="shared" si="157"/>
        <v>1</v>
      </c>
      <c r="Y863" s="21" t="str">
        <f t="shared" si="163"/>
        <v/>
      </c>
      <c r="Z86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63" s="13" t="str">
        <f t="shared" si="158"/>
        <v/>
      </c>
      <c r="AB863" s="13" t="str">
        <f t="shared" si="164"/>
        <v>N</v>
      </c>
      <c r="AC863" s="13">
        <f t="shared" si="165"/>
        <v>481</v>
      </c>
      <c r="AD863" s="13" t="str">
        <f t="shared" si="166"/>
        <v/>
      </c>
      <c r="AE863" s="13" t="e">
        <f>IF(AND(VLOOKUP($T863,#REF!,2,0)=0,S863=""),"“错误请确认”",IF(VLOOKUP($T863,#REF!,2,0)=0,S863,VLOOKUP($T863,#REF!,2,0)))</f>
        <v>#REF!</v>
      </c>
      <c r="AF863" s="13" t="s">
        <v>4037</v>
      </c>
      <c r="AG863" s="13" t="e">
        <f>IF(VLOOKUP(T863,#REF!,29,0)=0,VLOOKUP(T863,#REF!,23,0)&amp;RIGHT(S863,2),VLOOKUP(T863,#REF!,23,0)&amp;VLOOKUP(T863,#REF!,29,0))</f>
        <v>#REF!</v>
      </c>
      <c r="AH863" s="13" t="s">
        <v>50</v>
      </c>
      <c r="AI863" s="13" t="e">
        <f t="shared" si="167"/>
        <v>#REF!</v>
      </c>
    </row>
    <row r="864" ht="15" customHeight="1" spans="1:35">
      <c r="A864" s="21">
        <f t="shared" si="159"/>
        <v>863</v>
      </c>
      <c r="B864" s="22" t="s">
        <v>262</v>
      </c>
      <c r="C864" s="22" t="s">
        <v>45</v>
      </c>
      <c r="D864" s="22" t="s">
        <v>36</v>
      </c>
      <c r="E864" s="22" t="s">
        <v>4038</v>
      </c>
      <c r="F864" s="22" t="s">
        <v>262</v>
      </c>
      <c r="G864" s="22" t="s">
        <v>262</v>
      </c>
      <c r="H864" s="22" t="s">
        <v>262</v>
      </c>
      <c r="I864" s="22" t="s">
        <v>262</v>
      </c>
      <c r="J864" s="22" t="s">
        <v>262</v>
      </c>
      <c r="K864" s="22" t="s">
        <v>2996</v>
      </c>
      <c r="L864" s="22" t="s">
        <v>4039</v>
      </c>
      <c r="M864" s="22" t="s">
        <v>4040</v>
      </c>
      <c r="N864" s="22" t="e">
        <f>INDEX(#REF!,MATCH($K864,#REF!,0))</f>
        <v>#REF!</v>
      </c>
      <c r="O864" s="21"/>
      <c r="P864" s="25" t="str">
        <f t="shared" si="160"/>
        <v/>
      </c>
      <c r="Q864" s="21"/>
      <c r="R864" s="21"/>
      <c r="S864" s="21"/>
      <c r="T864" s="32" t="str">
        <f t="shared" si="161"/>
        <v>初中历史</v>
      </c>
      <c r="U864" s="32" t="str">
        <f>IFERROR(VLOOKUP(复审!T864,#REF!,2,FALSE),"无此科目")</f>
        <v>无此科目</v>
      </c>
      <c r="V864" s="21" t="str">
        <f t="shared" si="162"/>
        <v/>
      </c>
      <c r="W864" s="21">
        <f t="shared" si="156"/>
        <v>0</v>
      </c>
      <c r="X864" s="21">
        <f t="shared" si="157"/>
        <v>1</v>
      </c>
      <c r="Y864" s="21" t="str">
        <f t="shared" si="163"/>
        <v/>
      </c>
      <c r="Z86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64" s="13" t="str">
        <f t="shared" si="158"/>
        <v/>
      </c>
      <c r="AB864" s="13" t="str">
        <f t="shared" si="164"/>
        <v>N</v>
      </c>
      <c r="AC864" s="13">
        <f t="shared" si="165"/>
        <v>482</v>
      </c>
      <c r="AD864" s="13" t="str">
        <f t="shared" si="166"/>
        <v/>
      </c>
      <c r="AE864" s="13" t="e">
        <f>IF(AND(VLOOKUP($T864,#REF!,2,0)=0,S864=""),"“错误请确认”",IF(VLOOKUP($T864,#REF!,2,0)=0,S864,VLOOKUP($T864,#REF!,2,0)))</f>
        <v>#REF!</v>
      </c>
      <c r="AF864" s="13" t="s">
        <v>4041</v>
      </c>
      <c r="AG864" s="13" t="e">
        <f>IF(VLOOKUP(T864,#REF!,29,0)=0,VLOOKUP(T864,#REF!,23,0)&amp;RIGHT(S864,2),VLOOKUP(T864,#REF!,23,0)&amp;VLOOKUP(T864,#REF!,29,0))</f>
        <v>#REF!</v>
      </c>
      <c r="AH864" s="13" t="s">
        <v>50</v>
      </c>
      <c r="AI864" s="13" t="e">
        <f t="shared" si="167"/>
        <v>#REF!</v>
      </c>
    </row>
    <row r="865" ht="15" customHeight="1" spans="1:35">
      <c r="A865" s="21">
        <f t="shared" si="159"/>
        <v>864</v>
      </c>
      <c r="B865" s="22" t="s">
        <v>4042</v>
      </c>
      <c r="C865" s="22" t="s">
        <v>35</v>
      </c>
      <c r="D865" s="22" t="s">
        <v>36</v>
      </c>
      <c r="E865" s="22" t="s">
        <v>4043</v>
      </c>
      <c r="F865" s="22" t="s">
        <v>4042</v>
      </c>
      <c r="G865" s="22" t="s">
        <v>4042</v>
      </c>
      <c r="H865" s="22" t="s">
        <v>4042</v>
      </c>
      <c r="I865" s="22" t="s">
        <v>4042</v>
      </c>
      <c r="J865" s="22" t="s">
        <v>4042</v>
      </c>
      <c r="K865" s="22" t="s">
        <v>2996</v>
      </c>
      <c r="L865" s="22" t="s">
        <v>4044</v>
      </c>
      <c r="M865" s="22" t="s">
        <v>4045</v>
      </c>
      <c r="N865" s="22" t="e">
        <f>INDEX(#REF!,MATCH($K865,#REF!,0))</f>
        <v>#REF!</v>
      </c>
      <c r="O865" s="21"/>
      <c r="P865" s="25" t="str">
        <f t="shared" si="160"/>
        <v/>
      </c>
      <c r="Q865" s="21"/>
      <c r="R865" s="21"/>
      <c r="S865" s="21"/>
      <c r="T865" s="32" t="str">
        <f t="shared" si="161"/>
        <v>初中历史</v>
      </c>
      <c r="U865" s="32" t="str">
        <f>IFERROR(VLOOKUP(复审!T865,#REF!,2,FALSE),"无此科目")</f>
        <v>无此科目</v>
      </c>
      <c r="V865" s="21" t="str">
        <f t="shared" si="162"/>
        <v/>
      </c>
      <c r="W865" s="21">
        <f t="shared" si="156"/>
        <v>0</v>
      </c>
      <c r="X865" s="21">
        <f t="shared" si="157"/>
        <v>1</v>
      </c>
      <c r="Y865" s="21" t="str">
        <f t="shared" si="163"/>
        <v/>
      </c>
      <c r="Z86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65" s="13" t="str">
        <f t="shared" si="158"/>
        <v/>
      </c>
      <c r="AB865" s="13" t="str">
        <f t="shared" si="164"/>
        <v>N</v>
      </c>
      <c r="AC865" s="13">
        <f t="shared" si="165"/>
        <v>483</v>
      </c>
      <c r="AD865" s="13" t="str">
        <f t="shared" si="166"/>
        <v/>
      </c>
      <c r="AE865" s="13" t="e">
        <f>IF(AND(VLOOKUP($T865,#REF!,2,0)=0,S865=""),"“错误请确认”",IF(VLOOKUP($T865,#REF!,2,0)=0,S865,VLOOKUP($T865,#REF!,2,0)))</f>
        <v>#REF!</v>
      </c>
      <c r="AF865" s="13" t="s">
        <v>4046</v>
      </c>
      <c r="AG865" s="13" t="e">
        <f>IF(VLOOKUP(T865,#REF!,29,0)=0,VLOOKUP(T865,#REF!,23,0)&amp;RIGHT(S865,2),VLOOKUP(T865,#REF!,23,0)&amp;VLOOKUP(T865,#REF!,29,0))</f>
        <v>#REF!</v>
      </c>
      <c r="AH865" s="13" t="s">
        <v>50</v>
      </c>
      <c r="AI865" s="13" t="e">
        <f t="shared" si="167"/>
        <v>#REF!</v>
      </c>
    </row>
    <row r="866" ht="15" customHeight="1" spans="1:35">
      <c r="A866" s="21">
        <f t="shared" si="159"/>
        <v>865</v>
      </c>
      <c r="B866" s="22" t="s">
        <v>4047</v>
      </c>
      <c r="C866" s="22" t="s">
        <v>35</v>
      </c>
      <c r="D866" s="22" t="s">
        <v>36</v>
      </c>
      <c r="E866" s="22" t="s">
        <v>4048</v>
      </c>
      <c r="F866" s="22" t="s">
        <v>4047</v>
      </c>
      <c r="G866" s="22" t="s">
        <v>4047</v>
      </c>
      <c r="H866" s="22" t="s">
        <v>4047</v>
      </c>
      <c r="I866" s="22" t="s">
        <v>4047</v>
      </c>
      <c r="J866" s="22" t="s">
        <v>4047</v>
      </c>
      <c r="K866" s="22" t="s">
        <v>2996</v>
      </c>
      <c r="L866" s="22" t="s">
        <v>4049</v>
      </c>
      <c r="M866" s="22" t="s">
        <v>91</v>
      </c>
      <c r="N866" s="22" t="e">
        <f>INDEX(#REF!,MATCH($K866,#REF!,0))</f>
        <v>#REF!</v>
      </c>
      <c r="O866" s="21"/>
      <c r="P866" s="25" t="str">
        <f t="shared" si="160"/>
        <v/>
      </c>
      <c r="Q866" s="21"/>
      <c r="R866" s="21"/>
      <c r="S866" s="21"/>
      <c r="T866" s="32" t="str">
        <f t="shared" si="161"/>
        <v>初中历史</v>
      </c>
      <c r="U866" s="32" t="str">
        <f>IFERROR(VLOOKUP(复审!T866,#REF!,2,FALSE),"无此科目")</f>
        <v>无此科目</v>
      </c>
      <c r="V866" s="21" t="str">
        <f t="shared" si="162"/>
        <v/>
      </c>
      <c r="W866" s="21">
        <f t="shared" si="156"/>
        <v>0</v>
      </c>
      <c r="X866" s="21">
        <f t="shared" si="157"/>
        <v>1</v>
      </c>
      <c r="Y866" s="21" t="str">
        <f t="shared" si="163"/>
        <v/>
      </c>
      <c r="Z86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66" s="13" t="str">
        <f t="shared" si="158"/>
        <v/>
      </c>
      <c r="AB866" s="13" t="str">
        <f t="shared" si="164"/>
        <v>N</v>
      </c>
      <c r="AC866" s="13">
        <f t="shared" si="165"/>
        <v>484</v>
      </c>
      <c r="AD866" s="13" t="str">
        <f t="shared" si="166"/>
        <v/>
      </c>
      <c r="AE866" s="13" t="e">
        <f>IF(AND(VLOOKUP($T866,#REF!,2,0)=0,S866=""),"“错误请确认”",IF(VLOOKUP($T866,#REF!,2,0)=0,S866,VLOOKUP($T866,#REF!,2,0)))</f>
        <v>#REF!</v>
      </c>
      <c r="AF866" s="13" t="s">
        <v>4050</v>
      </c>
      <c r="AG866" s="13" t="e">
        <f>IF(VLOOKUP(T866,#REF!,29,0)=0,VLOOKUP(T866,#REF!,23,0)&amp;RIGHT(S866,2),VLOOKUP(T866,#REF!,23,0)&amp;VLOOKUP(T866,#REF!,29,0))</f>
        <v>#REF!</v>
      </c>
      <c r="AH866" s="13" t="s">
        <v>50</v>
      </c>
      <c r="AI866" s="13" t="e">
        <f t="shared" si="167"/>
        <v>#REF!</v>
      </c>
    </row>
    <row r="867" ht="15" customHeight="1" spans="1:35">
      <c r="A867" s="21">
        <f t="shared" si="159"/>
        <v>866</v>
      </c>
      <c r="B867" s="22" t="s">
        <v>4051</v>
      </c>
      <c r="C867" s="22" t="s">
        <v>45</v>
      </c>
      <c r="D867" s="22" t="s">
        <v>36</v>
      </c>
      <c r="E867" s="22" t="s">
        <v>4052</v>
      </c>
      <c r="F867" s="22" t="s">
        <v>4051</v>
      </c>
      <c r="G867" s="22" t="s">
        <v>4051</v>
      </c>
      <c r="H867" s="22" t="s">
        <v>4051</v>
      </c>
      <c r="I867" s="22" t="s">
        <v>4051</v>
      </c>
      <c r="J867" s="22" t="s">
        <v>4051</v>
      </c>
      <c r="K867" s="22" t="s">
        <v>2996</v>
      </c>
      <c r="L867" s="22" t="s">
        <v>4053</v>
      </c>
      <c r="M867" s="22" t="s">
        <v>4053</v>
      </c>
      <c r="N867" s="22" t="e">
        <f>INDEX(#REF!,MATCH($K867,#REF!,0))</f>
        <v>#REF!</v>
      </c>
      <c r="O867" s="21"/>
      <c r="P867" s="25" t="str">
        <f t="shared" si="160"/>
        <v>初中历史第10考场</v>
      </c>
      <c r="Q867" s="21"/>
      <c r="R867" s="21">
        <v>282</v>
      </c>
      <c r="S867" s="21"/>
      <c r="T867" s="32" t="str">
        <f t="shared" si="161"/>
        <v>初中历史</v>
      </c>
      <c r="U867" s="32" t="str">
        <f>IFERROR(VLOOKUP(复审!T867,#REF!,2,FALSE),"无此科目")</f>
        <v>无此科目</v>
      </c>
      <c r="V867" s="21" t="str">
        <f t="shared" si="162"/>
        <v>无此科目282</v>
      </c>
      <c r="W867" s="21">
        <f t="shared" si="156"/>
        <v>282</v>
      </c>
      <c r="X867" s="21">
        <f t="shared" si="157"/>
        <v>1</v>
      </c>
      <c r="Y867" s="21">
        <f t="shared" si="163"/>
        <v>1</v>
      </c>
      <c r="Z86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67" s="13" t="str">
        <f t="shared" si="158"/>
        <v/>
      </c>
      <c r="AB867" s="13" t="str">
        <f t="shared" si="164"/>
        <v>Y</v>
      </c>
      <c r="AC867" s="13" t="str">
        <f t="shared" si="165"/>
        <v/>
      </c>
      <c r="AD867" s="13">
        <f t="shared" si="166"/>
        <v>1</v>
      </c>
      <c r="AE867" s="13" t="e">
        <f>IF(AND(VLOOKUP($T867,#REF!,2,0)=0,S867=""),"“错误请确认”",IF(VLOOKUP($T867,#REF!,2,0)=0,S867,VLOOKUP($T867,#REF!,2,0)))</f>
        <v>#REF!</v>
      </c>
      <c r="AF867" s="13" t="s">
        <v>4054</v>
      </c>
      <c r="AG867" s="13" t="e">
        <f>IF(VLOOKUP(T867,#REF!,29,0)=0,VLOOKUP(T867,#REF!,23,0)&amp;RIGHT(S867,2),VLOOKUP(T867,#REF!,23,0)&amp;VLOOKUP(T867,#REF!,29,0))</f>
        <v>#REF!</v>
      </c>
      <c r="AH867" s="13" t="s">
        <v>4055</v>
      </c>
      <c r="AI867" s="13" t="e">
        <f t="shared" si="167"/>
        <v>#REF!</v>
      </c>
    </row>
    <row r="868" ht="15" customHeight="1" spans="1:35">
      <c r="A868" s="21">
        <f t="shared" si="159"/>
        <v>867</v>
      </c>
      <c r="B868" s="22" t="s">
        <v>4056</v>
      </c>
      <c r="C868" s="22" t="s">
        <v>35</v>
      </c>
      <c r="D868" s="22" t="s">
        <v>36</v>
      </c>
      <c r="E868" s="22" t="s">
        <v>4057</v>
      </c>
      <c r="F868" s="22" t="s">
        <v>4056</v>
      </c>
      <c r="G868" s="22" t="s">
        <v>4056</v>
      </c>
      <c r="H868" s="22" t="s">
        <v>4056</v>
      </c>
      <c r="I868" s="22" t="s">
        <v>4056</v>
      </c>
      <c r="J868" s="22" t="s">
        <v>4056</v>
      </c>
      <c r="K868" s="22" t="s">
        <v>4058</v>
      </c>
      <c r="L868" s="22" t="s">
        <v>4059</v>
      </c>
      <c r="M868" s="22" t="s">
        <v>4060</v>
      </c>
      <c r="N868" s="22" t="e">
        <f>INDEX(#REF!,MATCH($K868,#REF!,0))</f>
        <v>#REF!</v>
      </c>
      <c r="O868" s="21"/>
      <c r="P868" s="25" t="str">
        <f t="shared" si="160"/>
        <v>初中地理第7考场</v>
      </c>
      <c r="Q868" s="21"/>
      <c r="R868" s="21">
        <v>181</v>
      </c>
      <c r="S868" s="21"/>
      <c r="T868" s="32" t="str">
        <f t="shared" si="161"/>
        <v>初中地理</v>
      </c>
      <c r="U868" s="32" t="str">
        <f>IFERROR(VLOOKUP(复审!T868,#REF!,2,FALSE),"无此科目")</f>
        <v>无此科目</v>
      </c>
      <c r="V868" s="21" t="str">
        <f t="shared" si="162"/>
        <v>无此科目181</v>
      </c>
      <c r="W868" s="21">
        <f t="shared" si="156"/>
        <v>181</v>
      </c>
      <c r="X868" s="21">
        <f t="shared" si="157"/>
        <v>1</v>
      </c>
      <c r="Y868" s="21">
        <f t="shared" si="163"/>
        <v>1</v>
      </c>
      <c r="Z86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68" s="13" t="str">
        <f t="shared" si="158"/>
        <v/>
      </c>
      <c r="AB868" s="13" t="str">
        <f t="shared" si="164"/>
        <v>Y</v>
      </c>
      <c r="AC868" s="13" t="str">
        <f t="shared" si="165"/>
        <v/>
      </c>
      <c r="AD868" s="13">
        <f t="shared" si="166"/>
        <v>1</v>
      </c>
      <c r="AE868" s="13" t="e">
        <f>IF(AND(VLOOKUP($T868,#REF!,2,0)=0,S868=""),"“错误请确认”",IF(VLOOKUP($T868,#REF!,2,0)=0,S868,VLOOKUP($T868,#REF!,2,0)))</f>
        <v>#REF!</v>
      </c>
      <c r="AF868" s="13" t="s">
        <v>4061</v>
      </c>
      <c r="AG868" s="13" t="e">
        <f>IF(VLOOKUP(T868,#REF!,29,0)=0,VLOOKUP(T868,#REF!,23,0)&amp;RIGHT(S868,2),VLOOKUP(T868,#REF!,23,0)&amp;VLOOKUP(T868,#REF!,29,0))</f>
        <v>#REF!</v>
      </c>
      <c r="AH868" s="13" t="s">
        <v>4062</v>
      </c>
      <c r="AI868" s="13" t="e">
        <f t="shared" si="167"/>
        <v>#REF!</v>
      </c>
    </row>
    <row r="869" ht="15" customHeight="1" spans="1:35">
      <c r="A869" s="21">
        <f t="shared" si="159"/>
        <v>868</v>
      </c>
      <c r="B869" s="22" t="s">
        <v>4063</v>
      </c>
      <c r="C869" s="22" t="s">
        <v>45</v>
      </c>
      <c r="D869" s="22" t="s">
        <v>36</v>
      </c>
      <c r="E869" s="22" t="s">
        <v>4064</v>
      </c>
      <c r="F869" s="22" t="s">
        <v>4063</v>
      </c>
      <c r="G869" s="22" t="s">
        <v>4063</v>
      </c>
      <c r="H869" s="22" t="s">
        <v>4063</v>
      </c>
      <c r="I869" s="22" t="s">
        <v>4063</v>
      </c>
      <c r="J869" s="22" t="s">
        <v>4063</v>
      </c>
      <c r="K869" s="22" t="s">
        <v>4058</v>
      </c>
      <c r="L869" s="22" t="s">
        <v>4065</v>
      </c>
      <c r="M869" s="22" t="s">
        <v>91</v>
      </c>
      <c r="N869" s="22" t="e">
        <f>INDEX(#REF!,MATCH($K869,#REF!,0))</f>
        <v>#REF!</v>
      </c>
      <c r="O869" s="21"/>
      <c r="P869" s="25" t="str">
        <f t="shared" si="160"/>
        <v/>
      </c>
      <c r="Q869" s="21"/>
      <c r="R869" s="21"/>
      <c r="S869" s="21"/>
      <c r="T869" s="32" t="str">
        <f t="shared" si="161"/>
        <v>初中地理</v>
      </c>
      <c r="U869" s="32" t="str">
        <f>IFERROR(VLOOKUP(复审!T869,#REF!,2,FALSE),"无此科目")</f>
        <v>无此科目</v>
      </c>
      <c r="V869" s="21" t="str">
        <f t="shared" si="162"/>
        <v/>
      </c>
      <c r="W869" s="21">
        <f t="shared" si="156"/>
        <v>0</v>
      </c>
      <c r="X869" s="21">
        <f t="shared" si="157"/>
        <v>1</v>
      </c>
      <c r="Y869" s="21" t="str">
        <f t="shared" si="163"/>
        <v/>
      </c>
      <c r="Z86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69" s="13" t="str">
        <f t="shared" si="158"/>
        <v/>
      </c>
      <c r="AB869" s="13" t="str">
        <f t="shared" si="164"/>
        <v>N</v>
      </c>
      <c r="AC869" s="13">
        <f t="shared" si="165"/>
        <v>485</v>
      </c>
      <c r="AD869" s="13" t="str">
        <f t="shared" si="166"/>
        <v/>
      </c>
      <c r="AE869" s="13" t="e">
        <f>IF(AND(VLOOKUP($T869,#REF!,2,0)=0,S869=""),"“错误请确认”",IF(VLOOKUP($T869,#REF!,2,0)=0,S869,VLOOKUP($T869,#REF!,2,0)))</f>
        <v>#REF!</v>
      </c>
      <c r="AF869" s="13" t="s">
        <v>4066</v>
      </c>
      <c r="AG869" s="13" t="e">
        <f>IF(VLOOKUP(T869,#REF!,29,0)=0,VLOOKUP(T869,#REF!,23,0)&amp;RIGHT(S869,2),VLOOKUP(T869,#REF!,23,0)&amp;VLOOKUP(T869,#REF!,29,0))</f>
        <v>#REF!</v>
      </c>
      <c r="AH869" s="13" t="s">
        <v>50</v>
      </c>
      <c r="AI869" s="13" t="e">
        <f t="shared" si="167"/>
        <v>#REF!</v>
      </c>
    </row>
    <row r="870" ht="15" customHeight="1" spans="1:35">
      <c r="A870" s="21">
        <f t="shared" si="159"/>
        <v>869</v>
      </c>
      <c r="B870" s="22" t="s">
        <v>4067</v>
      </c>
      <c r="C870" s="22" t="s">
        <v>45</v>
      </c>
      <c r="D870" s="22" t="s">
        <v>36</v>
      </c>
      <c r="E870" s="22" t="s">
        <v>4068</v>
      </c>
      <c r="F870" s="22" t="s">
        <v>4067</v>
      </c>
      <c r="G870" s="22" t="s">
        <v>4067</v>
      </c>
      <c r="H870" s="22" t="s">
        <v>4067</v>
      </c>
      <c r="I870" s="22" t="s">
        <v>4067</v>
      </c>
      <c r="J870" s="22" t="s">
        <v>4067</v>
      </c>
      <c r="K870" s="22" t="s">
        <v>4058</v>
      </c>
      <c r="L870" s="22" t="s">
        <v>4069</v>
      </c>
      <c r="M870" s="22" t="s">
        <v>4069</v>
      </c>
      <c r="N870" s="22" t="e">
        <f>INDEX(#REF!,MATCH($K870,#REF!,0))</f>
        <v>#REF!</v>
      </c>
      <c r="O870" s="21"/>
      <c r="P870" s="25" t="str">
        <f t="shared" si="160"/>
        <v>初中地理第5考场</v>
      </c>
      <c r="Q870" s="21"/>
      <c r="R870" s="21">
        <v>123</v>
      </c>
      <c r="S870" s="21"/>
      <c r="T870" s="32" t="str">
        <f t="shared" si="161"/>
        <v>初中地理</v>
      </c>
      <c r="U870" s="32" t="str">
        <f>IFERROR(VLOOKUP(复审!T870,#REF!,2,FALSE),"无此科目")</f>
        <v>无此科目</v>
      </c>
      <c r="V870" s="21" t="str">
        <f t="shared" si="162"/>
        <v>无此科目123</v>
      </c>
      <c r="W870" s="21">
        <f t="shared" si="156"/>
        <v>123</v>
      </c>
      <c r="X870" s="21">
        <f t="shared" si="157"/>
        <v>1</v>
      </c>
      <c r="Y870" s="21">
        <f t="shared" si="163"/>
        <v>1</v>
      </c>
      <c r="Z87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70" s="13" t="str">
        <f t="shared" si="158"/>
        <v/>
      </c>
      <c r="AB870" s="13" t="str">
        <f t="shared" si="164"/>
        <v>Y</v>
      </c>
      <c r="AC870" s="13" t="str">
        <f t="shared" si="165"/>
        <v/>
      </c>
      <c r="AD870" s="13">
        <f t="shared" si="166"/>
        <v>1</v>
      </c>
      <c r="AE870" s="13" t="e">
        <f>IF(AND(VLOOKUP($T870,#REF!,2,0)=0,S870=""),"“错误请确认”",IF(VLOOKUP($T870,#REF!,2,0)=0,S870,VLOOKUP($T870,#REF!,2,0)))</f>
        <v>#REF!</v>
      </c>
      <c r="AF870" s="13" t="s">
        <v>4070</v>
      </c>
      <c r="AG870" s="13" t="e">
        <f>IF(VLOOKUP(T870,#REF!,29,0)=0,VLOOKUP(T870,#REF!,23,0)&amp;RIGHT(S870,2),VLOOKUP(T870,#REF!,23,0)&amp;VLOOKUP(T870,#REF!,29,0))</f>
        <v>#REF!</v>
      </c>
      <c r="AH870" s="13" t="s">
        <v>4071</v>
      </c>
      <c r="AI870" s="13" t="e">
        <f t="shared" si="167"/>
        <v>#REF!</v>
      </c>
    </row>
    <row r="871" ht="15" customHeight="1" spans="1:35">
      <c r="A871" s="21">
        <f t="shared" si="159"/>
        <v>870</v>
      </c>
      <c r="B871" s="22" t="s">
        <v>4072</v>
      </c>
      <c r="C871" s="22" t="s">
        <v>35</v>
      </c>
      <c r="D871" s="22" t="s">
        <v>36</v>
      </c>
      <c r="E871" s="22" t="s">
        <v>4073</v>
      </c>
      <c r="F871" s="22" t="s">
        <v>4072</v>
      </c>
      <c r="G871" s="22" t="s">
        <v>4072</v>
      </c>
      <c r="H871" s="22" t="s">
        <v>4072</v>
      </c>
      <c r="I871" s="22" t="s">
        <v>4072</v>
      </c>
      <c r="J871" s="22" t="s">
        <v>4072</v>
      </c>
      <c r="K871" s="22" t="s">
        <v>4058</v>
      </c>
      <c r="L871" s="22" t="s">
        <v>4074</v>
      </c>
      <c r="M871" s="22" t="s">
        <v>91</v>
      </c>
      <c r="N871" s="22" t="e">
        <f>INDEX(#REF!,MATCH($K871,#REF!,0))</f>
        <v>#REF!</v>
      </c>
      <c r="O871" s="21"/>
      <c r="P871" s="25" t="str">
        <f t="shared" si="160"/>
        <v>初中地理第7考场</v>
      </c>
      <c r="Q871" s="21"/>
      <c r="R871" s="21">
        <v>204</v>
      </c>
      <c r="S871" s="21"/>
      <c r="T871" s="32" t="str">
        <f t="shared" si="161"/>
        <v>初中地理</v>
      </c>
      <c r="U871" s="32" t="str">
        <f>IFERROR(VLOOKUP(复审!T871,#REF!,2,FALSE),"无此科目")</f>
        <v>无此科目</v>
      </c>
      <c r="V871" s="21" t="str">
        <f t="shared" si="162"/>
        <v>无此科目204</v>
      </c>
      <c r="W871" s="21">
        <f t="shared" si="156"/>
        <v>204</v>
      </c>
      <c r="X871" s="21">
        <f t="shared" si="157"/>
        <v>1</v>
      </c>
      <c r="Y871" s="21">
        <f t="shared" si="163"/>
        <v>1</v>
      </c>
      <c r="Z87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71" s="13" t="str">
        <f t="shared" si="158"/>
        <v/>
      </c>
      <c r="AB871" s="13" t="str">
        <f t="shared" si="164"/>
        <v>Y</v>
      </c>
      <c r="AC871" s="13" t="str">
        <f t="shared" si="165"/>
        <v/>
      </c>
      <c r="AD871" s="13">
        <f t="shared" si="166"/>
        <v>1</v>
      </c>
      <c r="AE871" s="13" t="e">
        <f>IF(AND(VLOOKUP($T871,#REF!,2,0)=0,S871=""),"“错误请确认”",IF(VLOOKUP($T871,#REF!,2,0)=0,S871,VLOOKUP($T871,#REF!,2,0)))</f>
        <v>#REF!</v>
      </c>
      <c r="AF871" s="13" t="s">
        <v>4075</v>
      </c>
      <c r="AG871" s="13" t="e">
        <f>IF(VLOOKUP(T871,#REF!,29,0)=0,VLOOKUP(T871,#REF!,23,0)&amp;RIGHT(S871,2),VLOOKUP(T871,#REF!,23,0)&amp;VLOOKUP(T871,#REF!,29,0))</f>
        <v>#REF!</v>
      </c>
      <c r="AH871" s="13" t="s">
        <v>4071</v>
      </c>
      <c r="AI871" s="13" t="e">
        <f t="shared" si="167"/>
        <v>#REF!</v>
      </c>
    </row>
    <row r="872" ht="15" customHeight="1" spans="1:35">
      <c r="A872" s="21">
        <f t="shared" si="159"/>
        <v>871</v>
      </c>
      <c r="B872" s="22" t="s">
        <v>1189</v>
      </c>
      <c r="C872" s="22" t="s">
        <v>45</v>
      </c>
      <c r="D872" s="22" t="s">
        <v>1455</v>
      </c>
      <c r="E872" s="22" t="s">
        <v>4076</v>
      </c>
      <c r="F872" s="22" t="s">
        <v>1189</v>
      </c>
      <c r="G872" s="22" t="s">
        <v>1189</v>
      </c>
      <c r="H872" s="22" t="s">
        <v>1189</v>
      </c>
      <c r="I872" s="22" t="s">
        <v>1189</v>
      </c>
      <c r="J872" s="22" t="s">
        <v>1189</v>
      </c>
      <c r="K872" s="22" t="s">
        <v>4058</v>
      </c>
      <c r="L872" s="22" t="s">
        <v>4077</v>
      </c>
      <c r="M872" s="22" t="s">
        <v>4077</v>
      </c>
      <c r="N872" s="22" t="e">
        <f>INDEX(#REF!,MATCH($K872,#REF!,0))</f>
        <v>#REF!</v>
      </c>
      <c r="O872" s="21"/>
      <c r="P872" s="25" t="str">
        <f t="shared" si="160"/>
        <v>初中地理第10考场</v>
      </c>
      <c r="Q872" s="21"/>
      <c r="R872" s="21">
        <v>295</v>
      </c>
      <c r="S872" s="21"/>
      <c r="T872" s="32" t="str">
        <f t="shared" si="161"/>
        <v>初中地理</v>
      </c>
      <c r="U872" s="32" t="str">
        <f>IFERROR(VLOOKUP(复审!T872,#REF!,2,FALSE),"无此科目")</f>
        <v>无此科目</v>
      </c>
      <c r="V872" s="21" t="str">
        <f t="shared" si="162"/>
        <v>无此科目295</v>
      </c>
      <c r="W872" s="21">
        <f t="shared" si="156"/>
        <v>295</v>
      </c>
      <c r="X872" s="21">
        <f t="shared" si="157"/>
        <v>1</v>
      </c>
      <c r="Y872" s="21">
        <f t="shared" si="163"/>
        <v>1</v>
      </c>
      <c r="Z87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72" s="13" t="str">
        <f t="shared" si="158"/>
        <v/>
      </c>
      <c r="AB872" s="13" t="str">
        <f t="shared" si="164"/>
        <v>Y</v>
      </c>
      <c r="AC872" s="13" t="str">
        <f t="shared" si="165"/>
        <v/>
      </c>
      <c r="AD872" s="13">
        <f t="shared" si="166"/>
        <v>1</v>
      </c>
      <c r="AE872" s="13" t="e">
        <f>IF(AND(VLOOKUP($T872,#REF!,2,0)=0,S872=""),"“错误请确认”",IF(VLOOKUP($T872,#REF!,2,0)=0,S872,VLOOKUP($T872,#REF!,2,0)))</f>
        <v>#REF!</v>
      </c>
      <c r="AF872" s="13" t="s">
        <v>4078</v>
      </c>
      <c r="AG872" s="13" t="e">
        <f>IF(VLOOKUP(T872,#REF!,29,0)=0,VLOOKUP(T872,#REF!,23,0)&amp;RIGHT(S872,2),VLOOKUP(T872,#REF!,23,0)&amp;VLOOKUP(T872,#REF!,29,0))</f>
        <v>#REF!</v>
      </c>
      <c r="AH872" s="13" t="s">
        <v>61</v>
      </c>
      <c r="AI872" s="13" t="e">
        <f t="shared" si="167"/>
        <v>#REF!</v>
      </c>
    </row>
    <row r="873" ht="15" customHeight="1" spans="1:35">
      <c r="A873" s="21">
        <f t="shared" si="159"/>
        <v>872</v>
      </c>
      <c r="B873" s="22" t="s">
        <v>4079</v>
      </c>
      <c r="C873" s="22" t="s">
        <v>45</v>
      </c>
      <c r="D873" s="22" t="s">
        <v>36</v>
      </c>
      <c r="E873" s="22" t="s">
        <v>4080</v>
      </c>
      <c r="F873" s="22" t="s">
        <v>4079</v>
      </c>
      <c r="G873" s="22" t="s">
        <v>4079</v>
      </c>
      <c r="H873" s="22" t="s">
        <v>4079</v>
      </c>
      <c r="I873" s="22" t="s">
        <v>4079</v>
      </c>
      <c r="J873" s="22" t="s">
        <v>4079</v>
      </c>
      <c r="K873" s="22" t="s">
        <v>4058</v>
      </c>
      <c r="L873" s="22" t="s">
        <v>4081</v>
      </c>
      <c r="M873" s="22" t="s">
        <v>91</v>
      </c>
      <c r="N873" s="22" t="e">
        <f>INDEX(#REF!,MATCH($K873,#REF!,0))</f>
        <v>#REF!</v>
      </c>
      <c r="O873" s="21"/>
      <c r="P873" s="25" t="str">
        <f t="shared" si="160"/>
        <v>初中地理第3考场</v>
      </c>
      <c r="Q873" s="21"/>
      <c r="R873" s="21">
        <v>77</v>
      </c>
      <c r="S873" s="21"/>
      <c r="T873" s="32" t="str">
        <f t="shared" si="161"/>
        <v>初中地理</v>
      </c>
      <c r="U873" s="32" t="str">
        <f>IFERROR(VLOOKUP(复审!T873,#REF!,2,FALSE),"无此科目")</f>
        <v>无此科目</v>
      </c>
      <c r="V873" s="21" t="str">
        <f t="shared" si="162"/>
        <v>无此科目077</v>
      </c>
      <c r="W873" s="21">
        <f t="shared" si="156"/>
        <v>77</v>
      </c>
      <c r="X873" s="21">
        <f t="shared" si="157"/>
        <v>1</v>
      </c>
      <c r="Y873" s="21">
        <f t="shared" si="163"/>
        <v>1</v>
      </c>
      <c r="Z87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73" s="13" t="str">
        <f t="shared" si="158"/>
        <v/>
      </c>
      <c r="AB873" s="13" t="str">
        <f t="shared" si="164"/>
        <v>Y</v>
      </c>
      <c r="AC873" s="13" t="str">
        <f t="shared" si="165"/>
        <v/>
      </c>
      <c r="AD873" s="13">
        <f t="shared" si="166"/>
        <v>1</v>
      </c>
      <c r="AE873" s="13" t="e">
        <f>IF(AND(VLOOKUP($T873,#REF!,2,0)=0,S873=""),"“错误请确认”",IF(VLOOKUP($T873,#REF!,2,0)=0,S873,VLOOKUP($T873,#REF!,2,0)))</f>
        <v>#REF!</v>
      </c>
      <c r="AF873" s="13" t="s">
        <v>4082</v>
      </c>
      <c r="AG873" s="13" t="e">
        <f>IF(VLOOKUP(T873,#REF!,29,0)=0,VLOOKUP(T873,#REF!,23,0)&amp;RIGHT(S873,2),VLOOKUP(T873,#REF!,23,0)&amp;VLOOKUP(T873,#REF!,29,0))</f>
        <v>#REF!</v>
      </c>
      <c r="AH873" s="13" t="s">
        <v>4083</v>
      </c>
      <c r="AI873" s="13" t="e">
        <f t="shared" si="167"/>
        <v>#REF!</v>
      </c>
    </row>
    <row r="874" ht="15" customHeight="1" spans="1:35">
      <c r="A874" s="21">
        <f t="shared" si="159"/>
        <v>873</v>
      </c>
      <c r="B874" s="22" t="s">
        <v>4084</v>
      </c>
      <c r="C874" s="22" t="s">
        <v>35</v>
      </c>
      <c r="D874" s="22" t="s">
        <v>36</v>
      </c>
      <c r="E874" s="22" t="s">
        <v>4085</v>
      </c>
      <c r="F874" s="22" t="s">
        <v>4084</v>
      </c>
      <c r="G874" s="22" t="s">
        <v>4084</v>
      </c>
      <c r="H874" s="22" t="s">
        <v>4084</v>
      </c>
      <c r="I874" s="22" t="s">
        <v>4084</v>
      </c>
      <c r="J874" s="22" t="s">
        <v>4084</v>
      </c>
      <c r="K874" s="22" t="s">
        <v>4058</v>
      </c>
      <c r="L874" s="22" t="s">
        <v>4086</v>
      </c>
      <c r="M874" s="22" t="s">
        <v>91</v>
      </c>
      <c r="N874" s="22" t="e">
        <f>INDEX(#REF!,MATCH($K874,#REF!,0))</f>
        <v>#REF!</v>
      </c>
      <c r="O874" s="21"/>
      <c r="P874" s="25" t="str">
        <f t="shared" si="160"/>
        <v/>
      </c>
      <c r="Q874" s="21"/>
      <c r="R874" s="21"/>
      <c r="S874" s="21"/>
      <c r="T874" s="32" t="str">
        <f t="shared" si="161"/>
        <v>初中地理</v>
      </c>
      <c r="U874" s="32" t="str">
        <f>IFERROR(VLOOKUP(复审!T874,#REF!,2,FALSE),"无此科目")</f>
        <v>无此科目</v>
      </c>
      <c r="V874" s="21" t="str">
        <f t="shared" si="162"/>
        <v/>
      </c>
      <c r="W874" s="21">
        <f t="shared" si="156"/>
        <v>0</v>
      </c>
      <c r="X874" s="21">
        <f t="shared" si="157"/>
        <v>1</v>
      </c>
      <c r="Y874" s="21" t="str">
        <f t="shared" si="163"/>
        <v/>
      </c>
      <c r="Z87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74" s="13" t="str">
        <f t="shared" si="158"/>
        <v/>
      </c>
      <c r="AB874" s="13" t="str">
        <f t="shared" si="164"/>
        <v>N</v>
      </c>
      <c r="AC874" s="13">
        <f t="shared" si="165"/>
        <v>486</v>
      </c>
      <c r="AD874" s="13" t="str">
        <f t="shared" si="166"/>
        <v/>
      </c>
      <c r="AE874" s="13" t="e">
        <f>IF(AND(VLOOKUP($T874,#REF!,2,0)=0,S874=""),"“错误请确认”",IF(VLOOKUP($T874,#REF!,2,0)=0,S874,VLOOKUP($T874,#REF!,2,0)))</f>
        <v>#REF!</v>
      </c>
      <c r="AF874" s="13" t="s">
        <v>4087</v>
      </c>
      <c r="AG874" s="13" t="e">
        <f>IF(VLOOKUP(T874,#REF!,29,0)=0,VLOOKUP(T874,#REF!,23,0)&amp;RIGHT(S874,2),VLOOKUP(T874,#REF!,23,0)&amp;VLOOKUP(T874,#REF!,29,0))</f>
        <v>#REF!</v>
      </c>
      <c r="AH874" s="13" t="s">
        <v>50</v>
      </c>
      <c r="AI874" s="13" t="e">
        <f t="shared" si="167"/>
        <v>#REF!</v>
      </c>
    </row>
    <row r="875" ht="15" customHeight="1" spans="1:35">
      <c r="A875" s="21">
        <f t="shared" si="159"/>
        <v>874</v>
      </c>
      <c r="B875" s="22" t="s">
        <v>4088</v>
      </c>
      <c r="C875" s="22" t="s">
        <v>45</v>
      </c>
      <c r="D875" s="22" t="s">
        <v>36</v>
      </c>
      <c r="E875" s="22" t="s">
        <v>4089</v>
      </c>
      <c r="F875" s="22" t="s">
        <v>4088</v>
      </c>
      <c r="G875" s="22" t="s">
        <v>4088</v>
      </c>
      <c r="H875" s="22" t="s">
        <v>4088</v>
      </c>
      <c r="I875" s="22" t="s">
        <v>4088</v>
      </c>
      <c r="J875" s="22" t="s">
        <v>4088</v>
      </c>
      <c r="K875" s="22" t="s">
        <v>4058</v>
      </c>
      <c r="L875" s="22" t="s">
        <v>4090</v>
      </c>
      <c r="M875" s="22" t="s">
        <v>91</v>
      </c>
      <c r="N875" s="22" t="e">
        <f>INDEX(#REF!,MATCH($K875,#REF!,0))</f>
        <v>#REF!</v>
      </c>
      <c r="O875" s="21"/>
      <c r="P875" s="25" t="str">
        <f t="shared" si="160"/>
        <v>初中地理第12考场</v>
      </c>
      <c r="Q875" s="21"/>
      <c r="R875" s="21">
        <v>334</v>
      </c>
      <c r="S875" s="21"/>
      <c r="T875" s="32" t="str">
        <f t="shared" si="161"/>
        <v>初中地理</v>
      </c>
      <c r="U875" s="32" t="str">
        <f>IFERROR(VLOOKUP(复审!T875,#REF!,2,FALSE),"无此科目")</f>
        <v>无此科目</v>
      </c>
      <c r="V875" s="21" t="str">
        <f t="shared" si="162"/>
        <v>无此科目334</v>
      </c>
      <c r="W875" s="21">
        <f t="shared" si="156"/>
        <v>334</v>
      </c>
      <c r="X875" s="21">
        <f t="shared" si="157"/>
        <v>1</v>
      </c>
      <c r="Y875" s="21">
        <f t="shared" si="163"/>
        <v>1</v>
      </c>
      <c r="Z87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75" s="13" t="str">
        <f t="shared" si="158"/>
        <v/>
      </c>
      <c r="AB875" s="13" t="str">
        <f t="shared" si="164"/>
        <v>Y</v>
      </c>
      <c r="AC875" s="13" t="str">
        <f t="shared" si="165"/>
        <v/>
      </c>
      <c r="AD875" s="13">
        <f t="shared" si="166"/>
        <v>1</v>
      </c>
      <c r="AE875" s="13" t="e">
        <f>IF(AND(VLOOKUP($T875,#REF!,2,0)=0,S875=""),"“错误请确认”",IF(VLOOKUP($T875,#REF!,2,0)=0,S875,VLOOKUP($T875,#REF!,2,0)))</f>
        <v>#REF!</v>
      </c>
      <c r="AF875" s="13" t="s">
        <v>4091</v>
      </c>
      <c r="AG875" s="13" t="e">
        <f>IF(VLOOKUP(T875,#REF!,29,0)=0,VLOOKUP(T875,#REF!,23,0)&amp;RIGHT(S875,2),VLOOKUP(T875,#REF!,23,0)&amp;VLOOKUP(T875,#REF!,29,0))</f>
        <v>#REF!</v>
      </c>
      <c r="AH875" s="13" t="s">
        <v>4058</v>
      </c>
      <c r="AI875" s="13" t="e">
        <f t="shared" si="167"/>
        <v>#REF!</v>
      </c>
    </row>
    <row r="876" ht="15" customHeight="1" spans="1:35">
      <c r="A876" s="21">
        <f t="shared" si="159"/>
        <v>875</v>
      </c>
      <c r="B876" s="22" t="s">
        <v>3241</v>
      </c>
      <c r="C876" s="22" t="s">
        <v>35</v>
      </c>
      <c r="D876" s="22" t="s">
        <v>36</v>
      </c>
      <c r="E876" s="22" t="s">
        <v>4092</v>
      </c>
      <c r="F876" s="22" t="s">
        <v>3241</v>
      </c>
      <c r="G876" s="22" t="s">
        <v>3241</v>
      </c>
      <c r="H876" s="22" t="s">
        <v>3241</v>
      </c>
      <c r="I876" s="22" t="s">
        <v>3241</v>
      </c>
      <c r="J876" s="22" t="s">
        <v>3241</v>
      </c>
      <c r="K876" s="22" t="s">
        <v>4093</v>
      </c>
      <c r="L876" s="22" t="s">
        <v>4094</v>
      </c>
      <c r="M876" s="22" t="s">
        <v>91</v>
      </c>
      <c r="N876" s="22" t="e">
        <f>INDEX(#REF!,MATCH($K876,#REF!,0))</f>
        <v>#REF!</v>
      </c>
      <c r="O876" s="21"/>
      <c r="P876" s="25" t="str">
        <f t="shared" si="160"/>
        <v/>
      </c>
      <c r="Q876" s="21"/>
      <c r="R876" s="21"/>
      <c r="S876" s="21"/>
      <c r="T876" s="32" t="str">
        <f t="shared" si="161"/>
        <v>初中物理</v>
      </c>
      <c r="U876" s="32" t="str">
        <f>IFERROR(VLOOKUP(复审!T876,#REF!,2,FALSE),"无此科目")</f>
        <v>无此科目</v>
      </c>
      <c r="V876" s="21" t="str">
        <f t="shared" si="162"/>
        <v/>
      </c>
      <c r="W876" s="21">
        <f t="shared" si="156"/>
        <v>0</v>
      </c>
      <c r="X876" s="21">
        <f t="shared" si="157"/>
        <v>1</v>
      </c>
      <c r="Y876" s="21" t="str">
        <f t="shared" si="163"/>
        <v/>
      </c>
      <c r="Z87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76" s="13" t="str">
        <f t="shared" si="158"/>
        <v/>
      </c>
      <c r="AB876" s="13" t="str">
        <f t="shared" si="164"/>
        <v>N</v>
      </c>
      <c r="AC876" s="13">
        <f t="shared" si="165"/>
        <v>487</v>
      </c>
      <c r="AD876" s="13" t="str">
        <f t="shared" si="166"/>
        <v/>
      </c>
      <c r="AE876" s="13" t="e">
        <f>IF(AND(VLOOKUP($T876,#REF!,2,0)=0,S876=""),"“错误请确认”",IF(VLOOKUP($T876,#REF!,2,0)=0,S876,VLOOKUP($T876,#REF!,2,0)))</f>
        <v>#REF!</v>
      </c>
      <c r="AF876" s="13" t="s">
        <v>4095</v>
      </c>
      <c r="AG876" s="13" t="e">
        <f>IF(VLOOKUP(T876,#REF!,29,0)=0,VLOOKUP(T876,#REF!,23,0)&amp;RIGHT(S876,2),VLOOKUP(T876,#REF!,23,0)&amp;VLOOKUP(T876,#REF!,29,0))</f>
        <v>#REF!</v>
      </c>
      <c r="AH876" s="13" t="s">
        <v>50</v>
      </c>
      <c r="AI876" s="13" t="e">
        <f t="shared" si="167"/>
        <v>#REF!</v>
      </c>
    </row>
    <row r="877" ht="15" customHeight="1" spans="1:35">
      <c r="A877" s="21">
        <f t="shared" si="159"/>
        <v>876</v>
      </c>
      <c r="B877" s="22" t="s">
        <v>4096</v>
      </c>
      <c r="C877" s="22" t="s">
        <v>35</v>
      </c>
      <c r="D877" s="22" t="s">
        <v>36</v>
      </c>
      <c r="E877" s="22" t="s">
        <v>4097</v>
      </c>
      <c r="F877" s="22" t="s">
        <v>4096</v>
      </c>
      <c r="G877" s="22" t="s">
        <v>4096</v>
      </c>
      <c r="H877" s="22" t="s">
        <v>4096</v>
      </c>
      <c r="I877" s="22" t="s">
        <v>4096</v>
      </c>
      <c r="J877" s="22" t="s">
        <v>4096</v>
      </c>
      <c r="K877" s="22" t="s">
        <v>114</v>
      </c>
      <c r="L877" s="22" t="s">
        <v>4098</v>
      </c>
      <c r="M877" s="22" t="s">
        <v>4099</v>
      </c>
      <c r="N877" s="22" t="e">
        <f>INDEX(#REF!,MATCH($K877,#REF!,0))</f>
        <v>#REF!</v>
      </c>
      <c r="O877" s="21"/>
      <c r="P877" s="25" t="str">
        <f t="shared" si="160"/>
        <v>初中化学第8考场</v>
      </c>
      <c r="Q877" s="21"/>
      <c r="R877" s="21">
        <v>213</v>
      </c>
      <c r="S877" s="21"/>
      <c r="T877" s="32" t="str">
        <f t="shared" si="161"/>
        <v>初中化学</v>
      </c>
      <c r="U877" s="32" t="str">
        <f>IFERROR(VLOOKUP(复审!T877,#REF!,2,FALSE),"无此科目")</f>
        <v>无此科目</v>
      </c>
      <c r="V877" s="21" t="str">
        <f t="shared" si="162"/>
        <v>无此科目213</v>
      </c>
      <c r="W877" s="21">
        <f t="shared" si="156"/>
        <v>213</v>
      </c>
      <c r="X877" s="21">
        <f t="shared" si="157"/>
        <v>1</v>
      </c>
      <c r="Y877" s="21">
        <f t="shared" si="163"/>
        <v>1</v>
      </c>
      <c r="Z87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77" s="13" t="str">
        <f t="shared" si="158"/>
        <v/>
      </c>
      <c r="AB877" s="13" t="str">
        <f t="shared" si="164"/>
        <v>Y</v>
      </c>
      <c r="AC877" s="13" t="str">
        <f t="shared" si="165"/>
        <v/>
      </c>
      <c r="AD877" s="13">
        <f t="shared" si="166"/>
        <v>1</v>
      </c>
      <c r="AE877" s="13" t="e">
        <f>IF(AND(VLOOKUP($T877,#REF!,2,0)=0,S877=""),"“错误请确认”",IF(VLOOKUP($T877,#REF!,2,0)=0,S877,VLOOKUP($T877,#REF!,2,0)))</f>
        <v>#REF!</v>
      </c>
      <c r="AF877" s="13" t="s">
        <v>4100</v>
      </c>
      <c r="AG877" s="13" t="e">
        <f>IF(VLOOKUP(T877,#REF!,29,0)=0,VLOOKUP(T877,#REF!,23,0)&amp;RIGHT(S877,2),VLOOKUP(T877,#REF!,23,0)&amp;VLOOKUP(T877,#REF!,29,0))</f>
        <v>#REF!</v>
      </c>
      <c r="AH877" s="13" t="s">
        <v>61</v>
      </c>
      <c r="AI877" s="13" t="e">
        <f t="shared" si="167"/>
        <v>#REF!</v>
      </c>
    </row>
    <row r="878" ht="15" customHeight="1" spans="1:35">
      <c r="A878" s="21">
        <f t="shared" si="159"/>
        <v>877</v>
      </c>
      <c r="B878" s="22" t="s">
        <v>4101</v>
      </c>
      <c r="C878" s="22" t="s">
        <v>35</v>
      </c>
      <c r="D878" s="22" t="s">
        <v>36</v>
      </c>
      <c r="E878" s="22" t="s">
        <v>4102</v>
      </c>
      <c r="F878" s="22" t="s">
        <v>4101</v>
      </c>
      <c r="G878" s="22" t="s">
        <v>4101</v>
      </c>
      <c r="H878" s="22" t="s">
        <v>4101</v>
      </c>
      <c r="I878" s="22" t="s">
        <v>4101</v>
      </c>
      <c r="J878" s="22" t="s">
        <v>4101</v>
      </c>
      <c r="K878" s="22" t="s">
        <v>114</v>
      </c>
      <c r="L878" s="22" t="s">
        <v>4103</v>
      </c>
      <c r="M878" s="22" t="s">
        <v>4104</v>
      </c>
      <c r="N878" s="22" t="e">
        <f>INDEX(#REF!,MATCH($K878,#REF!,0))</f>
        <v>#REF!</v>
      </c>
      <c r="O878" s="21"/>
      <c r="P878" s="25" t="str">
        <f t="shared" si="160"/>
        <v>初中化学第8考场</v>
      </c>
      <c r="Q878" s="21"/>
      <c r="R878" s="21">
        <v>223</v>
      </c>
      <c r="S878" s="21"/>
      <c r="T878" s="32" t="str">
        <f t="shared" si="161"/>
        <v>初中化学</v>
      </c>
      <c r="U878" s="32" t="str">
        <f>IFERROR(VLOOKUP(复审!T878,#REF!,2,FALSE),"无此科目")</f>
        <v>无此科目</v>
      </c>
      <c r="V878" s="21" t="str">
        <f t="shared" si="162"/>
        <v>无此科目223</v>
      </c>
      <c r="W878" s="21">
        <f t="shared" si="156"/>
        <v>223</v>
      </c>
      <c r="X878" s="21">
        <f t="shared" si="157"/>
        <v>1</v>
      </c>
      <c r="Y878" s="21">
        <f t="shared" si="163"/>
        <v>1</v>
      </c>
      <c r="Z87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78" s="13" t="str">
        <f t="shared" si="158"/>
        <v/>
      </c>
      <c r="AB878" s="13" t="str">
        <f t="shared" si="164"/>
        <v>Y</v>
      </c>
      <c r="AC878" s="13" t="str">
        <f t="shared" si="165"/>
        <v/>
      </c>
      <c r="AD878" s="13">
        <f t="shared" si="166"/>
        <v>1</v>
      </c>
      <c r="AE878" s="13" t="e">
        <f>IF(AND(VLOOKUP($T878,#REF!,2,0)=0,S878=""),"“错误请确认”",IF(VLOOKUP($T878,#REF!,2,0)=0,S878,VLOOKUP($T878,#REF!,2,0)))</f>
        <v>#REF!</v>
      </c>
      <c r="AF878" s="13" t="s">
        <v>4105</v>
      </c>
      <c r="AG878" s="13" t="e">
        <f>IF(VLOOKUP(T878,#REF!,29,0)=0,VLOOKUP(T878,#REF!,23,0)&amp;RIGHT(S878,2),VLOOKUP(T878,#REF!,23,0)&amp;VLOOKUP(T878,#REF!,29,0))</f>
        <v>#REF!</v>
      </c>
      <c r="AH878" s="13" t="s">
        <v>61</v>
      </c>
      <c r="AI878" s="13" t="e">
        <f t="shared" si="167"/>
        <v>#REF!</v>
      </c>
    </row>
    <row r="879" ht="15" customHeight="1" spans="1:35">
      <c r="A879" s="21">
        <f t="shared" si="159"/>
        <v>878</v>
      </c>
      <c r="B879" s="22" t="s">
        <v>4106</v>
      </c>
      <c r="C879" s="22" t="s">
        <v>45</v>
      </c>
      <c r="D879" s="22" t="s">
        <v>36</v>
      </c>
      <c r="E879" s="22" t="s">
        <v>4107</v>
      </c>
      <c r="F879" s="22" t="s">
        <v>4106</v>
      </c>
      <c r="G879" s="22" t="s">
        <v>4106</v>
      </c>
      <c r="H879" s="22" t="s">
        <v>4106</v>
      </c>
      <c r="I879" s="22" t="s">
        <v>4106</v>
      </c>
      <c r="J879" s="22" t="s">
        <v>4106</v>
      </c>
      <c r="K879" s="22" t="s">
        <v>114</v>
      </c>
      <c r="L879" s="22" t="s">
        <v>4108</v>
      </c>
      <c r="M879" s="22" t="s">
        <v>4109</v>
      </c>
      <c r="N879" s="22" t="e">
        <f>INDEX(#REF!,MATCH($K879,#REF!,0))</f>
        <v>#REF!</v>
      </c>
      <c r="O879" s="21"/>
      <c r="P879" s="25" t="str">
        <f t="shared" si="160"/>
        <v/>
      </c>
      <c r="Q879" s="21"/>
      <c r="R879" s="21"/>
      <c r="S879" s="21"/>
      <c r="T879" s="32" t="str">
        <f t="shared" si="161"/>
        <v>初中化学</v>
      </c>
      <c r="U879" s="32" t="str">
        <f>IFERROR(VLOOKUP(复审!T879,#REF!,2,FALSE),"无此科目")</f>
        <v>无此科目</v>
      </c>
      <c r="V879" s="21" t="str">
        <f t="shared" si="162"/>
        <v/>
      </c>
      <c r="W879" s="21">
        <f t="shared" si="156"/>
        <v>0</v>
      </c>
      <c r="X879" s="21">
        <f t="shared" si="157"/>
        <v>1</v>
      </c>
      <c r="Y879" s="21" t="str">
        <f t="shared" si="163"/>
        <v/>
      </c>
      <c r="Z87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79" s="13" t="str">
        <f t="shared" si="158"/>
        <v/>
      </c>
      <c r="AB879" s="13" t="str">
        <f t="shared" si="164"/>
        <v>N</v>
      </c>
      <c r="AC879" s="13">
        <f t="shared" si="165"/>
        <v>488</v>
      </c>
      <c r="AD879" s="13" t="str">
        <f t="shared" si="166"/>
        <v/>
      </c>
      <c r="AE879" s="13" t="e">
        <f>IF(AND(VLOOKUP($T879,#REF!,2,0)=0,S879=""),"“错误请确认”",IF(VLOOKUP($T879,#REF!,2,0)=0,S879,VLOOKUP($T879,#REF!,2,0)))</f>
        <v>#REF!</v>
      </c>
      <c r="AF879" s="13" t="s">
        <v>4110</v>
      </c>
      <c r="AG879" s="13" t="e">
        <f>IF(VLOOKUP(T879,#REF!,29,0)=0,VLOOKUP(T879,#REF!,23,0)&amp;RIGHT(S879,2),VLOOKUP(T879,#REF!,23,0)&amp;VLOOKUP(T879,#REF!,29,0))</f>
        <v>#REF!</v>
      </c>
      <c r="AH879" s="13" t="s">
        <v>50</v>
      </c>
      <c r="AI879" s="13" t="e">
        <f t="shared" si="167"/>
        <v>#REF!</v>
      </c>
    </row>
    <row r="880" ht="15" customHeight="1" spans="1:35">
      <c r="A880" s="21">
        <f t="shared" si="159"/>
        <v>879</v>
      </c>
      <c r="B880" s="22" t="s">
        <v>4111</v>
      </c>
      <c r="C880" s="22" t="s">
        <v>45</v>
      </c>
      <c r="D880" s="22" t="s">
        <v>36</v>
      </c>
      <c r="E880" s="22" t="s">
        <v>4112</v>
      </c>
      <c r="F880" s="22" t="s">
        <v>4111</v>
      </c>
      <c r="G880" s="22" t="s">
        <v>4111</v>
      </c>
      <c r="H880" s="22" t="s">
        <v>4111</v>
      </c>
      <c r="I880" s="22" t="s">
        <v>4111</v>
      </c>
      <c r="J880" s="22" t="s">
        <v>4111</v>
      </c>
      <c r="K880" s="22" t="s">
        <v>114</v>
      </c>
      <c r="L880" s="22" t="s">
        <v>4113</v>
      </c>
      <c r="M880" s="22" t="s">
        <v>4113</v>
      </c>
      <c r="N880" s="22" t="e">
        <f>INDEX(#REF!,MATCH($K880,#REF!,0))</f>
        <v>#REF!</v>
      </c>
      <c r="O880" s="21"/>
      <c r="P880" s="25" t="str">
        <f t="shared" si="160"/>
        <v>初中化学第1考场</v>
      </c>
      <c r="Q880" s="21"/>
      <c r="R880" s="21">
        <v>22</v>
      </c>
      <c r="S880" s="21"/>
      <c r="T880" s="32" t="str">
        <f t="shared" si="161"/>
        <v>初中化学</v>
      </c>
      <c r="U880" s="32" t="str">
        <f>IFERROR(VLOOKUP(复审!T880,#REF!,2,FALSE),"无此科目")</f>
        <v>无此科目</v>
      </c>
      <c r="V880" s="21" t="str">
        <f t="shared" si="162"/>
        <v>无此科目022</v>
      </c>
      <c r="W880" s="21">
        <f t="shared" si="156"/>
        <v>22</v>
      </c>
      <c r="X880" s="21">
        <f t="shared" si="157"/>
        <v>1</v>
      </c>
      <c r="Y880" s="21">
        <f t="shared" si="163"/>
        <v>1</v>
      </c>
      <c r="Z88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80" s="13" t="str">
        <f t="shared" si="158"/>
        <v/>
      </c>
      <c r="AB880" s="13" t="str">
        <f t="shared" si="164"/>
        <v>Y</v>
      </c>
      <c r="AC880" s="13" t="str">
        <f t="shared" si="165"/>
        <v/>
      </c>
      <c r="AD880" s="13">
        <f t="shared" si="166"/>
        <v>1</v>
      </c>
      <c r="AE880" s="13" t="e">
        <f>IF(AND(VLOOKUP($T880,#REF!,2,0)=0,S880=""),"“错误请确认”",IF(VLOOKUP($T880,#REF!,2,0)=0,S880,VLOOKUP($T880,#REF!,2,0)))</f>
        <v>#REF!</v>
      </c>
      <c r="AF880" s="13" t="s">
        <v>4114</v>
      </c>
      <c r="AG880" s="13" t="e">
        <f>IF(VLOOKUP(T880,#REF!,29,0)=0,VLOOKUP(T880,#REF!,23,0)&amp;RIGHT(S880,2),VLOOKUP(T880,#REF!,23,0)&amp;VLOOKUP(T880,#REF!,29,0))</f>
        <v>#REF!</v>
      </c>
      <c r="AH880" s="13" t="s">
        <v>114</v>
      </c>
      <c r="AI880" s="13" t="e">
        <f t="shared" si="167"/>
        <v>#REF!</v>
      </c>
    </row>
    <row r="881" ht="15" customHeight="1" spans="1:35">
      <c r="A881" s="21">
        <f t="shared" si="159"/>
        <v>880</v>
      </c>
      <c r="B881" s="22" t="s">
        <v>4115</v>
      </c>
      <c r="C881" s="22" t="s">
        <v>35</v>
      </c>
      <c r="D881" s="22" t="s">
        <v>36</v>
      </c>
      <c r="E881" s="22" t="s">
        <v>4116</v>
      </c>
      <c r="F881" s="22" t="s">
        <v>4115</v>
      </c>
      <c r="G881" s="22" t="s">
        <v>4115</v>
      </c>
      <c r="H881" s="22" t="s">
        <v>4115</v>
      </c>
      <c r="I881" s="22" t="s">
        <v>4115</v>
      </c>
      <c r="J881" s="22" t="s">
        <v>4115</v>
      </c>
      <c r="K881" s="22" t="s">
        <v>4117</v>
      </c>
      <c r="L881" s="22" t="s">
        <v>4118</v>
      </c>
      <c r="M881" s="22" t="s">
        <v>91</v>
      </c>
      <c r="N881" s="22" t="e">
        <f>INDEX(#REF!,MATCH($K881,#REF!,0))</f>
        <v>#REF!</v>
      </c>
      <c r="O881" s="21"/>
      <c r="P881" s="25" t="str">
        <f t="shared" si="160"/>
        <v>初中生物第2考场</v>
      </c>
      <c r="Q881" s="21"/>
      <c r="R881" s="21">
        <v>58</v>
      </c>
      <c r="S881" s="21"/>
      <c r="T881" s="32" t="str">
        <f t="shared" si="161"/>
        <v>初中生物</v>
      </c>
      <c r="U881" s="32" t="str">
        <f>IFERROR(VLOOKUP(复审!T881,#REF!,2,FALSE),"无此科目")</f>
        <v>无此科目</v>
      </c>
      <c r="V881" s="21" t="str">
        <f t="shared" si="162"/>
        <v>无此科目058</v>
      </c>
      <c r="W881" s="21">
        <f t="shared" si="156"/>
        <v>58</v>
      </c>
      <c r="X881" s="21">
        <f t="shared" si="157"/>
        <v>1</v>
      </c>
      <c r="Y881" s="21">
        <f t="shared" si="163"/>
        <v>1</v>
      </c>
      <c r="Z88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81" s="13" t="str">
        <f t="shared" si="158"/>
        <v/>
      </c>
      <c r="AB881" s="13" t="str">
        <f t="shared" si="164"/>
        <v>Y</v>
      </c>
      <c r="AC881" s="13" t="str">
        <f t="shared" si="165"/>
        <v/>
      </c>
      <c r="AD881" s="13">
        <f t="shared" si="166"/>
        <v>1</v>
      </c>
      <c r="AE881" s="13" t="e">
        <f>IF(AND(VLOOKUP($T881,#REF!,2,0)=0,S881=""),"“错误请确认”",IF(VLOOKUP($T881,#REF!,2,0)=0,S881,VLOOKUP($T881,#REF!,2,0)))</f>
        <v>#REF!</v>
      </c>
      <c r="AF881" s="13" t="s">
        <v>4119</v>
      </c>
      <c r="AG881" s="13" t="e">
        <f>IF(VLOOKUP(T881,#REF!,29,0)=0,VLOOKUP(T881,#REF!,23,0)&amp;RIGHT(S881,2),VLOOKUP(T881,#REF!,23,0)&amp;VLOOKUP(T881,#REF!,29,0))</f>
        <v>#REF!</v>
      </c>
      <c r="AH881" s="13" t="s">
        <v>114</v>
      </c>
      <c r="AI881" s="13" t="e">
        <f t="shared" si="167"/>
        <v>#REF!</v>
      </c>
    </row>
    <row r="882" ht="15" customHeight="1" spans="1:35">
      <c r="A882" s="21">
        <f t="shared" si="159"/>
        <v>881</v>
      </c>
      <c r="B882" s="22" t="s">
        <v>4120</v>
      </c>
      <c r="C882" s="22" t="s">
        <v>45</v>
      </c>
      <c r="D882" s="22" t="s">
        <v>36</v>
      </c>
      <c r="E882" s="22" t="s">
        <v>4121</v>
      </c>
      <c r="F882" s="22" t="s">
        <v>4120</v>
      </c>
      <c r="G882" s="22" t="s">
        <v>4120</v>
      </c>
      <c r="H882" s="22" t="s">
        <v>4120</v>
      </c>
      <c r="I882" s="22" t="s">
        <v>4120</v>
      </c>
      <c r="J882" s="22" t="s">
        <v>4120</v>
      </c>
      <c r="K882" s="22" t="s">
        <v>4117</v>
      </c>
      <c r="L882" s="22" t="s">
        <v>4122</v>
      </c>
      <c r="M882" s="22" t="s">
        <v>4123</v>
      </c>
      <c r="N882" s="22" t="e">
        <f>INDEX(#REF!,MATCH($K882,#REF!,0))</f>
        <v>#REF!</v>
      </c>
      <c r="O882" s="21"/>
      <c r="P882" s="25" t="str">
        <f t="shared" si="160"/>
        <v/>
      </c>
      <c r="Q882" s="21"/>
      <c r="R882" s="21"/>
      <c r="S882" s="21"/>
      <c r="T882" s="32" t="str">
        <f t="shared" si="161"/>
        <v>初中生物</v>
      </c>
      <c r="U882" s="32" t="str">
        <f>IFERROR(VLOOKUP(复审!T882,#REF!,2,FALSE),"无此科目")</f>
        <v>无此科目</v>
      </c>
      <c r="V882" s="21" t="str">
        <f t="shared" si="162"/>
        <v/>
      </c>
      <c r="W882" s="21">
        <f t="shared" si="156"/>
        <v>0</v>
      </c>
      <c r="X882" s="21">
        <f t="shared" si="157"/>
        <v>1</v>
      </c>
      <c r="Y882" s="21" t="str">
        <f t="shared" si="163"/>
        <v/>
      </c>
      <c r="Z88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82" s="13" t="str">
        <f t="shared" si="158"/>
        <v/>
      </c>
      <c r="AB882" s="13" t="str">
        <f t="shared" si="164"/>
        <v>N</v>
      </c>
      <c r="AC882" s="13">
        <f t="shared" si="165"/>
        <v>489</v>
      </c>
      <c r="AD882" s="13" t="str">
        <f t="shared" si="166"/>
        <v/>
      </c>
      <c r="AE882" s="13" t="e">
        <f>IF(AND(VLOOKUP($T882,#REF!,2,0)=0,S882=""),"“错误请确认”",IF(VLOOKUP($T882,#REF!,2,0)=0,S882,VLOOKUP($T882,#REF!,2,0)))</f>
        <v>#REF!</v>
      </c>
      <c r="AF882" s="13" t="s">
        <v>4124</v>
      </c>
      <c r="AG882" s="13" t="e">
        <f>IF(VLOOKUP(T882,#REF!,29,0)=0,VLOOKUP(T882,#REF!,23,0)&amp;RIGHT(S882,2),VLOOKUP(T882,#REF!,23,0)&amp;VLOOKUP(T882,#REF!,29,0))</f>
        <v>#REF!</v>
      </c>
      <c r="AH882" s="13" t="s">
        <v>50</v>
      </c>
      <c r="AI882" s="13" t="e">
        <f t="shared" si="167"/>
        <v>#REF!</v>
      </c>
    </row>
    <row r="883" ht="15" customHeight="1" spans="1:35">
      <c r="A883" s="21">
        <f t="shared" si="159"/>
        <v>882</v>
      </c>
      <c r="B883" s="22" t="s">
        <v>4125</v>
      </c>
      <c r="C883" s="22" t="s">
        <v>35</v>
      </c>
      <c r="D883" s="22" t="s">
        <v>36</v>
      </c>
      <c r="E883" s="22" t="s">
        <v>4126</v>
      </c>
      <c r="F883" s="22" t="s">
        <v>4125</v>
      </c>
      <c r="G883" s="22" t="s">
        <v>4125</v>
      </c>
      <c r="H883" s="22" t="s">
        <v>4125</v>
      </c>
      <c r="I883" s="22" t="s">
        <v>4125</v>
      </c>
      <c r="J883" s="22" t="s">
        <v>4125</v>
      </c>
      <c r="K883" s="22" t="s">
        <v>4117</v>
      </c>
      <c r="L883" s="22" t="s">
        <v>4127</v>
      </c>
      <c r="M883" s="22" t="s">
        <v>91</v>
      </c>
      <c r="N883" s="22" t="e">
        <f>INDEX(#REF!,MATCH($K883,#REF!,0))</f>
        <v>#REF!</v>
      </c>
      <c r="O883" s="21"/>
      <c r="P883" s="25" t="str">
        <f t="shared" si="160"/>
        <v>初中生物第10考场</v>
      </c>
      <c r="Q883" s="21"/>
      <c r="R883" s="21">
        <v>277</v>
      </c>
      <c r="S883" s="21"/>
      <c r="T883" s="32" t="str">
        <f t="shared" si="161"/>
        <v>初中生物</v>
      </c>
      <c r="U883" s="32" t="str">
        <f>IFERROR(VLOOKUP(复审!T883,#REF!,2,FALSE),"无此科目")</f>
        <v>无此科目</v>
      </c>
      <c r="V883" s="21" t="str">
        <f t="shared" si="162"/>
        <v>无此科目277</v>
      </c>
      <c r="W883" s="21">
        <f t="shared" si="156"/>
        <v>277</v>
      </c>
      <c r="X883" s="21">
        <f t="shared" si="157"/>
        <v>1</v>
      </c>
      <c r="Y883" s="21">
        <f t="shared" si="163"/>
        <v>1</v>
      </c>
      <c r="Z88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83" s="13" t="str">
        <f t="shared" si="158"/>
        <v/>
      </c>
      <c r="AB883" s="13" t="str">
        <f t="shared" si="164"/>
        <v>Y</v>
      </c>
      <c r="AC883" s="13" t="str">
        <f t="shared" si="165"/>
        <v/>
      </c>
      <c r="AD883" s="13">
        <f t="shared" si="166"/>
        <v>1</v>
      </c>
      <c r="AE883" s="13" t="e">
        <f>IF(AND(VLOOKUP($T883,#REF!,2,0)=0,S883=""),"“错误请确认”",IF(VLOOKUP($T883,#REF!,2,0)=0,S883,VLOOKUP($T883,#REF!,2,0)))</f>
        <v>#REF!</v>
      </c>
      <c r="AF883" s="13" t="s">
        <v>4128</v>
      </c>
      <c r="AG883" s="13" t="e">
        <f>IF(VLOOKUP(T883,#REF!,29,0)=0,VLOOKUP(T883,#REF!,23,0)&amp;RIGHT(S883,2),VLOOKUP(T883,#REF!,23,0)&amp;VLOOKUP(T883,#REF!,29,0))</f>
        <v>#REF!</v>
      </c>
      <c r="AH883" s="13" t="s">
        <v>61</v>
      </c>
      <c r="AI883" s="13" t="e">
        <f t="shared" si="167"/>
        <v>#REF!</v>
      </c>
    </row>
    <row r="884" ht="15" customHeight="1" spans="1:35">
      <c r="A884" s="21">
        <f t="shared" si="159"/>
        <v>883</v>
      </c>
      <c r="B884" s="22" t="s">
        <v>4129</v>
      </c>
      <c r="C884" s="22" t="s">
        <v>45</v>
      </c>
      <c r="D884" s="22" t="s">
        <v>36</v>
      </c>
      <c r="E884" s="22" t="s">
        <v>4130</v>
      </c>
      <c r="F884" s="22" t="s">
        <v>4129</v>
      </c>
      <c r="G884" s="22" t="s">
        <v>4129</v>
      </c>
      <c r="H884" s="22" t="s">
        <v>4129</v>
      </c>
      <c r="I884" s="22" t="s">
        <v>4129</v>
      </c>
      <c r="J884" s="22" t="s">
        <v>4129</v>
      </c>
      <c r="K884" s="22" t="s">
        <v>4117</v>
      </c>
      <c r="L884" s="22" t="s">
        <v>4131</v>
      </c>
      <c r="M884" s="22" t="s">
        <v>4131</v>
      </c>
      <c r="N884" s="22" t="e">
        <f>INDEX(#REF!,MATCH($K884,#REF!,0))</f>
        <v>#REF!</v>
      </c>
      <c r="O884" s="21"/>
      <c r="P884" s="25" t="str">
        <f t="shared" si="160"/>
        <v>初中生物第2考场</v>
      </c>
      <c r="Q884" s="21"/>
      <c r="R884" s="21">
        <v>40</v>
      </c>
      <c r="S884" s="21"/>
      <c r="T884" s="32" t="str">
        <f t="shared" si="161"/>
        <v>初中生物</v>
      </c>
      <c r="U884" s="32" t="str">
        <f>IFERROR(VLOOKUP(复审!T884,#REF!,2,FALSE),"无此科目")</f>
        <v>无此科目</v>
      </c>
      <c r="V884" s="21" t="str">
        <f t="shared" si="162"/>
        <v>无此科目040</v>
      </c>
      <c r="W884" s="21">
        <f t="shared" si="156"/>
        <v>40</v>
      </c>
      <c r="X884" s="21">
        <f t="shared" si="157"/>
        <v>1</v>
      </c>
      <c r="Y884" s="21">
        <f t="shared" si="163"/>
        <v>1</v>
      </c>
      <c r="Z88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84" s="13" t="str">
        <f t="shared" si="158"/>
        <v/>
      </c>
      <c r="AB884" s="13" t="str">
        <f t="shared" si="164"/>
        <v>Y</v>
      </c>
      <c r="AC884" s="13" t="str">
        <f t="shared" si="165"/>
        <v/>
      </c>
      <c r="AD884" s="13">
        <f t="shared" si="166"/>
        <v>1</v>
      </c>
      <c r="AE884" s="13" t="e">
        <f>IF(AND(VLOOKUP($T884,#REF!,2,0)=0,S884=""),"“错误请确认”",IF(VLOOKUP($T884,#REF!,2,0)=0,S884,VLOOKUP($T884,#REF!,2,0)))</f>
        <v>#REF!</v>
      </c>
      <c r="AF884" s="13" t="s">
        <v>4132</v>
      </c>
      <c r="AG884" s="13" t="e">
        <f>IF(VLOOKUP(T884,#REF!,29,0)=0,VLOOKUP(T884,#REF!,23,0)&amp;RIGHT(S884,2),VLOOKUP(T884,#REF!,23,0)&amp;VLOOKUP(T884,#REF!,29,0))</f>
        <v>#REF!</v>
      </c>
      <c r="AH884" s="13" t="s">
        <v>4133</v>
      </c>
      <c r="AI884" s="13" t="e">
        <f t="shared" si="167"/>
        <v>#REF!</v>
      </c>
    </row>
    <row r="885" ht="15" customHeight="1" spans="1:35">
      <c r="A885" s="21">
        <f t="shared" si="159"/>
        <v>884</v>
      </c>
      <c r="B885" s="22" t="s">
        <v>4134</v>
      </c>
      <c r="C885" s="22" t="s">
        <v>45</v>
      </c>
      <c r="D885" s="22" t="s">
        <v>36</v>
      </c>
      <c r="E885" s="22" t="s">
        <v>4135</v>
      </c>
      <c r="F885" s="22" t="s">
        <v>4134</v>
      </c>
      <c r="G885" s="22" t="s">
        <v>4134</v>
      </c>
      <c r="H885" s="22" t="s">
        <v>4134</v>
      </c>
      <c r="I885" s="22" t="s">
        <v>4134</v>
      </c>
      <c r="J885" s="22" t="s">
        <v>4134</v>
      </c>
      <c r="K885" s="22" t="s">
        <v>4117</v>
      </c>
      <c r="L885" s="22" t="s">
        <v>4136</v>
      </c>
      <c r="M885" s="22" t="s">
        <v>4137</v>
      </c>
      <c r="N885" s="22" t="e">
        <f>INDEX(#REF!,MATCH($K885,#REF!,0))</f>
        <v>#REF!</v>
      </c>
      <c r="O885" s="21"/>
      <c r="P885" s="25" t="str">
        <f t="shared" si="160"/>
        <v/>
      </c>
      <c r="Q885" s="21"/>
      <c r="R885" s="21"/>
      <c r="S885" s="21"/>
      <c r="T885" s="32" t="str">
        <f t="shared" si="161"/>
        <v>初中生物</v>
      </c>
      <c r="U885" s="32" t="str">
        <f>IFERROR(VLOOKUP(复审!T885,#REF!,2,FALSE),"无此科目")</f>
        <v>无此科目</v>
      </c>
      <c r="V885" s="21" t="str">
        <f t="shared" si="162"/>
        <v/>
      </c>
      <c r="W885" s="21">
        <f t="shared" si="156"/>
        <v>0</v>
      </c>
      <c r="X885" s="21">
        <f t="shared" si="157"/>
        <v>1</v>
      </c>
      <c r="Y885" s="21" t="str">
        <f t="shared" si="163"/>
        <v/>
      </c>
      <c r="Z88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85" s="13" t="str">
        <f t="shared" si="158"/>
        <v/>
      </c>
      <c r="AB885" s="13" t="str">
        <f t="shared" si="164"/>
        <v>N</v>
      </c>
      <c r="AC885" s="13">
        <f t="shared" si="165"/>
        <v>490</v>
      </c>
      <c r="AD885" s="13" t="str">
        <f t="shared" si="166"/>
        <v/>
      </c>
      <c r="AE885" s="13" t="e">
        <f>IF(AND(VLOOKUP($T885,#REF!,2,0)=0,S885=""),"“错误请确认”",IF(VLOOKUP($T885,#REF!,2,0)=0,S885,VLOOKUP($T885,#REF!,2,0)))</f>
        <v>#REF!</v>
      </c>
      <c r="AF885" s="13" t="s">
        <v>4138</v>
      </c>
      <c r="AG885" s="13" t="e">
        <f>IF(VLOOKUP(T885,#REF!,29,0)=0,VLOOKUP(T885,#REF!,23,0)&amp;RIGHT(S885,2),VLOOKUP(T885,#REF!,23,0)&amp;VLOOKUP(T885,#REF!,29,0))</f>
        <v>#REF!</v>
      </c>
      <c r="AH885" s="13" t="s">
        <v>50</v>
      </c>
      <c r="AI885" s="13" t="e">
        <f t="shared" si="167"/>
        <v>#REF!</v>
      </c>
    </row>
    <row r="886" ht="15" customHeight="1" spans="1:35">
      <c r="A886" s="21">
        <f t="shared" si="159"/>
        <v>885</v>
      </c>
      <c r="B886" s="22" t="s">
        <v>4139</v>
      </c>
      <c r="C886" s="22" t="s">
        <v>35</v>
      </c>
      <c r="D886" s="22" t="s">
        <v>1455</v>
      </c>
      <c r="E886" s="22" t="s">
        <v>4140</v>
      </c>
      <c r="F886" s="22" t="s">
        <v>4139</v>
      </c>
      <c r="G886" s="22" t="s">
        <v>4139</v>
      </c>
      <c r="H886" s="22" t="s">
        <v>4139</v>
      </c>
      <c r="I886" s="22" t="s">
        <v>4139</v>
      </c>
      <c r="J886" s="22" t="s">
        <v>4139</v>
      </c>
      <c r="K886" s="22" t="s">
        <v>4117</v>
      </c>
      <c r="L886" s="22" t="s">
        <v>4141</v>
      </c>
      <c r="M886" s="22" t="s">
        <v>4141</v>
      </c>
      <c r="N886" s="22" t="e">
        <f>INDEX(#REF!,MATCH($K886,#REF!,0))</f>
        <v>#REF!</v>
      </c>
      <c r="O886" s="21"/>
      <c r="P886" s="25" t="str">
        <f t="shared" si="160"/>
        <v/>
      </c>
      <c r="Q886" s="21"/>
      <c r="R886" s="21"/>
      <c r="S886" s="21"/>
      <c r="T886" s="32" t="str">
        <f t="shared" si="161"/>
        <v>初中生物</v>
      </c>
      <c r="U886" s="32" t="str">
        <f>IFERROR(VLOOKUP(复审!T886,#REF!,2,FALSE),"无此科目")</f>
        <v>无此科目</v>
      </c>
      <c r="V886" s="21" t="str">
        <f t="shared" si="162"/>
        <v/>
      </c>
      <c r="W886" s="21">
        <f t="shared" si="156"/>
        <v>0</v>
      </c>
      <c r="X886" s="21">
        <f t="shared" si="157"/>
        <v>1</v>
      </c>
      <c r="Y886" s="21" t="str">
        <f t="shared" si="163"/>
        <v/>
      </c>
      <c r="Z88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86" s="13" t="str">
        <f t="shared" si="158"/>
        <v/>
      </c>
      <c r="AB886" s="13" t="str">
        <f t="shared" si="164"/>
        <v>N</v>
      </c>
      <c r="AC886" s="13">
        <f t="shared" si="165"/>
        <v>491</v>
      </c>
      <c r="AD886" s="13" t="str">
        <f t="shared" si="166"/>
        <v/>
      </c>
      <c r="AE886" s="13" t="e">
        <f>IF(AND(VLOOKUP($T886,#REF!,2,0)=0,S886=""),"“错误请确认”",IF(VLOOKUP($T886,#REF!,2,0)=0,S886,VLOOKUP($T886,#REF!,2,0)))</f>
        <v>#REF!</v>
      </c>
      <c r="AF886" s="13" t="s">
        <v>4142</v>
      </c>
      <c r="AG886" s="13" t="e">
        <f>IF(VLOOKUP(T886,#REF!,29,0)=0,VLOOKUP(T886,#REF!,23,0)&amp;RIGHT(S886,2),VLOOKUP(T886,#REF!,23,0)&amp;VLOOKUP(T886,#REF!,29,0))</f>
        <v>#REF!</v>
      </c>
      <c r="AH886" s="13" t="s">
        <v>50</v>
      </c>
      <c r="AI886" s="13" t="e">
        <f t="shared" si="167"/>
        <v>#REF!</v>
      </c>
    </row>
    <row r="887" ht="15" customHeight="1" spans="1:35">
      <c r="A887" s="21">
        <f t="shared" si="159"/>
        <v>886</v>
      </c>
      <c r="B887" s="22" t="s">
        <v>4143</v>
      </c>
      <c r="C887" s="22" t="s">
        <v>35</v>
      </c>
      <c r="D887" s="22" t="s">
        <v>36</v>
      </c>
      <c r="E887" s="22" t="s">
        <v>4144</v>
      </c>
      <c r="F887" s="22" t="s">
        <v>4143</v>
      </c>
      <c r="G887" s="22" t="s">
        <v>4143</v>
      </c>
      <c r="H887" s="22" t="s">
        <v>4143</v>
      </c>
      <c r="I887" s="22" t="s">
        <v>4143</v>
      </c>
      <c r="J887" s="22" t="s">
        <v>4143</v>
      </c>
      <c r="K887" s="22" t="s">
        <v>4145</v>
      </c>
      <c r="L887" s="22" t="s">
        <v>4146</v>
      </c>
      <c r="M887" s="22" t="s">
        <v>4146</v>
      </c>
      <c r="N887" s="22" t="e">
        <f>INDEX(#REF!,MATCH($K887,#REF!,0))</f>
        <v>#REF!</v>
      </c>
      <c r="O887" s="21"/>
      <c r="P887" s="25" t="str">
        <f t="shared" si="160"/>
        <v>初中体育与健康第4考场</v>
      </c>
      <c r="Q887" s="21"/>
      <c r="R887" s="21">
        <v>111</v>
      </c>
      <c r="S887" s="21"/>
      <c r="T887" s="32" t="str">
        <f t="shared" si="161"/>
        <v>初中体育与健康</v>
      </c>
      <c r="U887" s="32" t="str">
        <f>IFERROR(VLOOKUP(复审!T887,#REF!,2,FALSE),"无此科目")</f>
        <v>无此科目</v>
      </c>
      <c r="V887" s="21" t="str">
        <f t="shared" si="162"/>
        <v>无此科目111</v>
      </c>
      <c r="W887" s="21">
        <f t="shared" si="156"/>
        <v>111</v>
      </c>
      <c r="X887" s="21">
        <f t="shared" si="157"/>
        <v>1</v>
      </c>
      <c r="Y887" s="21">
        <f t="shared" si="163"/>
        <v>1</v>
      </c>
      <c r="Z88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87" s="13" t="str">
        <f t="shared" si="158"/>
        <v/>
      </c>
      <c r="AB887" s="13" t="str">
        <f t="shared" si="164"/>
        <v>Y</v>
      </c>
      <c r="AC887" s="13" t="str">
        <f t="shared" si="165"/>
        <v/>
      </c>
      <c r="AD887" s="13">
        <f t="shared" si="166"/>
        <v>1</v>
      </c>
      <c r="AE887" s="13" t="e">
        <f>IF(AND(VLOOKUP($T887,#REF!,2,0)=0,S887=""),"“错误请确认”",IF(VLOOKUP($T887,#REF!,2,0)=0,S887,VLOOKUP($T887,#REF!,2,0)))</f>
        <v>#REF!</v>
      </c>
      <c r="AF887" s="13" t="s">
        <v>4147</v>
      </c>
      <c r="AG887" s="13" t="e">
        <f>IF(VLOOKUP(T887,#REF!,29,0)=0,VLOOKUP(T887,#REF!,23,0)&amp;RIGHT(S887,2),VLOOKUP(T887,#REF!,23,0)&amp;VLOOKUP(T887,#REF!,29,0))</f>
        <v>#REF!</v>
      </c>
      <c r="AH887" s="13" t="s">
        <v>3294</v>
      </c>
      <c r="AI887" s="13" t="e">
        <f t="shared" si="167"/>
        <v>#REF!</v>
      </c>
    </row>
    <row r="888" ht="15" customHeight="1" spans="1:35">
      <c r="A888" s="21">
        <f t="shared" si="159"/>
        <v>887</v>
      </c>
      <c r="B888" s="22" t="s">
        <v>4148</v>
      </c>
      <c r="C888" s="22" t="s">
        <v>45</v>
      </c>
      <c r="D888" s="22" t="s">
        <v>36</v>
      </c>
      <c r="E888" s="22" t="s">
        <v>4149</v>
      </c>
      <c r="F888" s="22" t="s">
        <v>4148</v>
      </c>
      <c r="G888" s="22" t="s">
        <v>4148</v>
      </c>
      <c r="H888" s="22" t="s">
        <v>4148</v>
      </c>
      <c r="I888" s="22" t="s">
        <v>4148</v>
      </c>
      <c r="J888" s="22" t="s">
        <v>4148</v>
      </c>
      <c r="K888" s="22" t="s">
        <v>4145</v>
      </c>
      <c r="L888" s="22" t="s">
        <v>4150</v>
      </c>
      <c r="M888" s="22" t="s">
        <v>4151</v>
      </c>
      <c r="N888" s="22" t="e">
        <f>INDEX(#REF!,MATCH($K888,#REF!,0))</f>
        <v>#REF!</v>
      </c>
      <c r="O888" s="21"/>
      <c r="P888" s="25" t="str">
        <f t="shared" si="160"/>
        <v/>
      </c>
      <c r="Q888" s="21"/>
      <c r="R888" s="21"/>
      <c r="S888" s="21"/>
      <c r="T888" s="32" t="str">
        <f t="shared" si="161"/>
        <v>初中体育与健康</v>
      </c>
      <c r="U888" s="32" t="str">
        <f>IFERROR(VLOOKUP(复审!T888,#REF!,2,FALSE),"无此科目")</f>
        <v>无此科目</v>
      </c>
      <c r="V888" s="21" t="str">
        <f t="shared" si="162"/>
        <v/>
      </c>
      <c r="W888" s="21">
        <f t="shared" si="156"/>
        <v>0</v>
      </c>
      <c r="X888" s="21">
        <f t="shared" si="157"/>
        <v>1</v>
      </c>
      <c r="Y888" s="21" t="str">
        <f t="shared" si="163"/>
        <v/>
      </c>
      <c r="Z88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88" s="13" t="str">
        <f t="shared" si="158"/>
        <v/>
      </c>
      <c r="AB888" s="13" t="str">
        <f t="shared" si="164"/>
        <v>N</v>
      </c>
      <c r="AC888" s="13">
        <f t="shared" si="165"/>
        <v>492</v>
      </c>
      <c r="AD888" s="13" t="str">
        <f t="shared" si="166"/>
        <v/>
      </c>
      <c r="AE888" s="13" t="e">
        <f>IF(AND(VLOOKUP($T888,#REF!,2,0)=0,S888=""),"“错误请确认”",IF(VLOOKUP($T888,#REF!,2,0)=0,S888,VLOOKUP($T888,#REF!,2,0)))</f>
        <v>#REF!</v>
      </c>
      <c r="AF888" s="13" t="s">
        <v>4152</v>
      </c>
      <c r="AG888" s="13" t="e">
        <f>IF(VLOOKUP(T888,#REF!,29,0)=0,VLOOKUP(T888,#REF!,23,0)&amp;RIGHT(S888,2),VLOOKUP(T888,#REF!,23,0)&amp;VLOOKUP(T888,#REF!,29,0))</f>
        <v>#REF!</v>
      </c>
      <c r="AH888" s="13" t="s">
        <v>50</v>
      </c>
      <c r="AI888" s="13" t="e">
        <f t="shared" si="167"/>
        <v>#REF!</v>
      </c>
    </row>
    <row r="889" ht="15" customHeight="1" spans="1:35">
      <c r="A889" s="21">
        <f t="shared" si="159"/>
        <v>888</v>
      </c>
      <c r="B889" s="22" t="s">
        <v>4153</v>
      </c>
      <c r="C889" s="22" t="s">
        <v>35</v>
      </c>
      <c r="D889" s="22" t="s">
        <v>36</v>
      </c>
      <c r="E889" s="22" t="s">
        <v>4154</v>
      </c>
      <c r="F889" s="22" t="s">
        <v>4153</v>
      </c>
      <c r="G889" s="22" t="s">
        <v>4153</v>
      </c>
      <c r="H889" s="22" t="s">
        <v>4153</v>
      </c>
      <c r="I889" s="22" t="s">
        <v>4153</v>
      </c>
      <c r="J889" s="22" t="s">
        <v>4153</v>
      </c>
      <c r="K889" s="22" t="s">
        <v>4145</v>
      </c>
      <c r="L889" s="22" t="s">
        <v>116</v>
      </c>
      <c r="M889" s="22" t="s">
        <v>115</v>
      </c>
      <c r="N889" s="22" t="e">
        <f>INDEX(#REF!,MATCH($K889,#REF!,0))</f>
        <v>#REF!</v>
      </c>
      <c r="O889" s="21"/>
      <c r="P889" s="25" t="str">
        <f t="shared" si="160"/>
        <v/>
      </c>
      <c r="Q889" s="21"/>
      <c r="R889" s="21"/>
      <c r="S889" s="21"/>
      <c r="T889" s="32" t="str">
        <f t="shared" si="161"/>
        <v>初中体育与健康</v>
      </c>
      <c r="U889" s="32" t="str">
        <f>IFERROR(VLOOKUP(复审!T889,#REF!,2,FALSE),"无此科目")</f>
        <v>无此科目</v>
      </c>
      <c r="V889" s="21" t="str">
        <f t="shared" si="162"/>
        <v/>
      </c>
      <c r="W889" s="21">
        <f t="shared" si="156"/>
        <v>0</v>
      </c>
      <c r="X889" s="21">
        <f t="shared" si="157"/>
        <v>1</v>
      </c>
      <c r="Y889" s="21" t="str">
        <f t="shared" si="163"/>
        <v/>
      </c>
      <c r="Z88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89" s="13" t="str">
        <f t="shared" si="158"/>
        <v/>
      </c>
      <c r="AB889" s="13" t="str">
        <f t="shared" si="164"/>
        <v>N</v>
      </c>
      <c r="AC889" s="13">
        <f t="shared" si="165"/>
        <v>493</v>
      </c>
      <c r="AD889" s="13" t="str">
        <f t="shared" si="166"/>
        <v/>
      </c>
      <c r="AE889" s="13" t="e">
        <f>IF(AND(VLOOKUP($T889,#REF!,2,0)=0,S889=""),"“错误请确认”",IF(VLOOKUP($T889,#REF!,2,0)=0,S889,VLOOKUP($T889,#REF!,2,0)))</f>
        <v>#REF!</v>
      </c>
      <c r="AF889" s="13" t="s">
        <v>4155</v>
      </c>
      <c r="AG889" s="13" t="e">
        <f>IF(VLOOKUP(T889,#REF!,29,0)=0,VLOOKUP(T889,#REF!,23,0)&amp;RIGHT(S889,2),VLOOKUP(T889,#REF!,23,0)&amp;VLOOKUP(T889,#REF!,29,0))</f>
        <v>#REF!</v>
      </c>
      <c r="AH889" s="13" t="s">
        <v>50</v>
      </c>
      <c r="AI889" s="13" t="e">
        <f t="shared" si="167"/>
        <v>#REF!</v>
      </c>
    </row>
    <row r="890" ht="15" customHeight="1" spans="1:35">
      <c r="A890" s="21">
        <f t="shared" si="159"/>
        <v>889</v>
      </c>
      <c r="B890" s="22" t="s">
        <v>4156</v>
      </c>
      <c r="C890" s="22" t="s">
        <v>35</v>
      </c>
      <c r="D890" s="22" t="s">
        <v>36</v>
      </c>
      <c r="E890" s="22" t="s">
        <v>4157</v>
      </c>
      <c r="F890" s="22" t="s">
        <v>4156</v>
      </c>
      <c r="G890" s="22" t="s">
        <v>4156</v>
      </c>
      <c r="H890" s="22" t="s">
        <v>4156</v>
      </c>
      <c r="I890" s="22" t="s">
        <v>4156</v>
      </c>
      <c r="J890" s="22" t="s">
        <v>4156</v>
      </c>
      <c r="K890" s="22" t="s">
        <v>4145</v>
      </c>
      <c r="L890" s="22" t="s">
        <v>4158</v>
      </c>
      <c r="M890" s="22" t="s">
        <v>91</v>
      </c>
      <c r="N890" s="22" t="e">
        <f>INDEX(#REF!,MATCH($K890,#REF!,0))</f>
        <v>#REF!</v>
      </c>
      <c r="O890" s="21"/>
      <c r="P890" s="25" t="str">
        <f t="shared" si="160"/>
        <v>初中体育与健康第5考场</v>
      </c>
      <c r="Q890" s="21"/>
      <c r="R890" s="21">
        <v>125</v>
      </c>
      <c r="S890" s="21"/>
      <c r="T890" s="32" t="str">
        <f t="shared" si="161"/>
        <v>初中体育与健康</v>
      </c>
      <c r="U890" s="32" t="str">
        <f>IFERROR(VLOOKUP(复审!T890,#REF!,2,FALSE),"无此科目")</f>
        <v>无此科目</v>
      </c>
      <c r="V890" s="21" t="str">
        <f t="shared" si="162"/>
        <v>无此科目125</v>
      </c>
      <c r="W890" s="21">
        <f t="shared" si="156"/>
        <v>125</v>
      </c>
      <c r="X890" s="21">
        <f t="shared" si="157"/>
        <v>1</v>
      </c>
      <c r="Y890" s="21">
        <f t="shared" si="163"/>
        <v>1</v>
      </c>
      <c r="Z89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90" s="13" t="str">
        <f t="shared" si="158"/>
        <v/>
      </c>
      <c r="AB890" s="13" t="str">
        <f t="shared" si="164"/>
        <v>Y</v>
      </c>
      <c r="AC890" s="13" t="str">
        <f t="shared" si="165"/>
        <v/>
      </c>
      <c r="AD890" s="13">
        <f t="shared" si="166"/>
        <v>1</v>
      </c>
      <c r="AE890" s="13" t="e">
        <f>IF(AND(VLOOKUP($T890,#REF!,2,0)=0,S890=""),"“错误请确认”",IF(VLOOKUP($T890,#REF!,2,0)=0,S890,VLOOKUP($T890,#REF!,2,0)))</f>
        <v>#REF!</v>
      </c>
      <c r="AF890" s="13" t="s">
        <v>4159</v>
      </c>
      <c r="AG890" s="13" t="e">
        <f>IF(VLOOKUP(T890,#REF!,29,0)=0,VLOOKUP(T890,#REF!,23,0)&amp;RIGHT(S890,2),VLOOKUP(T890,#REF!,23,0)&amp;VLOOKUP(T890,#REF!,29,0))</f>
        <v>#REF!</v>
      </c>
      <c r="AH890" s="13" t="s">
        <v>3322</v>
      </c>
      <c r="AI890" s="13" t="e">
        <f t="shared" si="167"/>
        <v>#REF!</v>
      </c>
    </row>
    <row r="891" ht="15" customHeight="1" spans="1:35">
      <c r="A891" s="21">
        <f t="shared" si="159"/>
        <v>890</v>
      </c>
      <c r="B891" s="22" t="s">
        <v>4160</v>
      </c>
      <c r="C891" s="22" t="s">
        <v>35</v>
      </c>
      <c r="D891" s="22" t="s">
        <v>36</v>
      </c>
      <c r="E891" s="22" t="s">
        <v>4161</v>
      </c>
      <c r="F891" s="22" t="s">
        <v>4160</v>
      </c>
      <c r="G891" s="22" t="s">
        <v>4160</v>
      </c>
      <c r="H891" s="22" t="s">
        <v>4160</v>
      </c>
      <c r="I891" s="22" t="s">
        <v>4160</v>
      </c>
      <c r="J891" s="22" t="s">
        <v>4160</v>
      </c>
      <c r="K891" s="22" t="s">
        <v>4145</v>
      </c>
      <c r="L891" s="22" t="s">
        <v>4162</v>
      </c>
      <c r="M891" s="22" t="s">
        <v>91</v>
      </c>
      <c r="N891" s="22" t="e">
        <f>INDEX(#REF!,MATCH($K891,#REF!,0))</f>
        <v>#REF!</v>
      </c>
      <c r="O891" s="21"/>
      <c r="P891" s="25" t="str">
        <f t="shared" si="160"/>
        <v/>
      </c>
      <c r="Q891" s="21"/>
      <c r="R891" s="21"/>
      <c r="S891" s="21"/>
      <c r="T891" s="32" t="str">
        <f t="shared" si="161"/>
        <v>初中体育与健康</v>
      </c>
      <c r="U891" s="32" t="str">
        <f>IFERROR(VLOOKUP(复审!T891,#REF!,2,FALSE),"无此科目")</f>
        <v>无此科目</v>
      </c>
      <c r="V891" s="21" t="str">
        <f t="shared" si="162"/>
        <v/>
      </c>
      <c r="W891" s="21">
        <f t="shared" si="156"/>
        <v>0</v>
      </c>
      <c r="X891" s="21">
        <f t="shared" si="157"/>
        <v>1</v>
      </c>
      <c r="Y891" s="21" t="str">
        <f t="shared" si="163"/>
        <v/>
      </c>
      <c r="Z89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91" s="13" t="str">
        <f t="shared" si="158"/>
        <v/>
      </c>
      <c r="AB891" s="13" t="str">
        <f t="shared" si="164"/>
        <v>N</v>
      </c>
      <c r="AC891" s="13">
        <f t="shared" si="165"/>
        <v>494</v>
      </c>
      <c r="AD891" s="13" t="str">
        <f t="shared" si="166"/>
        <v/>
      </c>
      <c r="AE891" s="13" t="e">
        <f>IF(AND(VLOOKUP($T891,#REF!,2,0)=0,S891=""),"“错误请确认”",IF(VLOOKUP($T891,#REF!,2,0)=0,S891,VLOOKUP($T891,#REF!,2,0)))</f>
        <v>#REF!</v>
      </c>
      <c r="AF891" s="13" t="s">
        <v>4163</v>
      </c>
      <c r="AG891" s="13" t="e">
        <f>IF(VLOOKUP(T891,#REF!,29,0)=0,VLOOKUP(T891,#REF!,23,0)&amp;RIGHT(S891,2),VLOOKUP(T891,#REF!,23,0)&amp;VLOOKUP(T891,#REF!,29,0))</f>
        <v>#REF!</v>
      </c>
      <c r="AH891" s="13" t="s">
        <v>50</v>
      </c>
      <c r="AI891" s="13" t="e">
        <f t="shared" si="167"/>
        <v>#REF!</v>
      </c>
    </row>
    <row r="892" ht="15" customHeight="1" spans="1:35">
      <c r="A892" s="21">
        <f t="shared" si="159"/>
        <v>891</v>
      </c>
      <c r="B892" s="22" t="s">
        <v>4164</v>
      </c>
      <c r="C892" s="22" t="s">
        <v>35</v>
      </c>
      <c r="D892" s="22" t="s">
        <v>36</v>
      </c>
      <c r="E892" s="22" t="s">
        <v>4165</v>
      </c>
      <c r="F892" s="22" t="s">
        <v>4164</v>
      </c>
      <c r="G892" s="22" t="s">
        <v>4164</v>
      </c>
      <c r="H892" s="22" t="s">
        <v>4164</v>
      </c>
      <c r="I892" s="22" t="s">
        <v>4164</v>
      </c>
      <c r="J892" s="22" t="s">
        <v>4164</v>
      </c>
      <c r="K892" s="22" t="s">
        <v>4145</v>
      </c>
      <c r="L892" s="22" t="s">
        <v>4166</v>
      </c>
      <c r="M892" s="22" t="s">
        <v>91</v>
      </c>
      <c r="N892" s="22" t="e">
        <f>INDEX(#REF!,MATCH($K892,#REF!,0))</f>
        <v>#REF!</v>
      </c>
      <c r="O892" s="21"/>
      <c r="P892" s="25" t="str">
        <f t="shared" si="160"/>
        <v/>
      </c>
      <c r="Q892" s="21"/>
      <c r="R892" s="21"/>
      <c r="S892" s="21"/>
      <c r="T892" s="32" t="str">
        <f t="shared" si="161"/>
        <v>初中体育与健康</v>
      </c>
      <c r="U892" s="32" t="str">
        <f>IFERROR(VLOOKUP(复审!T892,#REF!,2,FALSE),"无此科目")</f>
        <v>无此科目</v>
      </c>
      <c r="V892" s="21" t="str">
        <f t="shared" si="162"/>
        <v/>
      </c>
      <c r="W892" s="21">
        <f t="shared" si="156"/>
        <v>0</v>
      </c>
      <c r="X892" s="21">
        <f t="shared" si="157"/>
        <v>1</v>
      </c>
      <c r="Y892" s="21" t="str">
        <f t="shared" si="163"/>
        <v/>
      </c>
      <c r="Z89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92" s="13" t="str">
        <f t="shared" si="158"/>
        <v/>
      </c>
      <c r="AB892" s="13" t="str">
        <f t="shared" si="164"/>
        <v>N</v>
      </c>
      <c r="AC892" s="13">
        <f t="shared" si="165"/>
        <v>495</v>
      </c>
      <c r="AD892" s="13" t="str">
        <f t="shared" si="166"/>
        <v/>
      </c>
      <c r="AE892" s="13" t="e">
        <f>IF(AND(VLOOKUP($T892,#REF!,2,0)=0,S892=""),"“错误请确认”",IF(VLOOKUP($T892,#REF!,2,0)=0,S892,VLOOKUP($T892,#REF!,2,0)))</f>
        <v>#REF!</v>
      </c>
      <c r="AF892" s="13" t="s">
        <v>4167</v>
      </c>
      <c r="AG892" s="13" t="e">
        <f>IF(VLOOKUP(T892,#REF!,29,0)=0,VLOOKUP(T892,#REF!,23,0)&amp;RIGHT(S892,2),VLOOKUP(T892,#REF!,23,0)&amp;VLOOKUP(T892,#REF!,29,0))</f>
        <v>#REF!</v>
      </c>
      <c r="AH892" s="13" t="s">
        <v>50</v>
      </c>
      <c r="AI892" s="13" t="e">
        <f t="shared" si="167"/>
        <v>#REF!</v>
      </c>
    </row>
    <row r="893" ht="15" customHeight="1" spans="1:35">
      <c r="A893" s="21">
        <f t="shared" si="159"/>
        <v>892</v>
      </c>
      <c r="B893" s="22" t="s">
        <v>4168</v>
      </c>
      <c r="C893" s="22" t="s">
        <v>45</v>
      </c>
      <c r="D893" s="22" t="s">
        <v>36</v>
      </c>
      <c r="E893" s="22" t="s">
        <v>4169</v>
      </c>
      <c r="F893" s="22" t="s">
        <v>4168</v>
      </c>
      <c r="G893" s="22" t="s">
        <v>4168</v>
      </c>
      <c r="H893" s="22" t="s">
        <v>4168</v>
      </c>
      <c r="I893" s="22" t="s">
        <v>4168</v>
      </c>
      <c r="J893" s="22" t="s">
        <v>4168</v>
      </c>
      <c r="K893" s="22" t="s">
        <v>4145</v>
      </c>
      <c r="L893" s="22" t="s">
        <v>4170</v>
      </c>
      <c r="M893" s="22" t="s">
        <v>4170</v>
      </c>
      <c r="N893" s="22" t="e">
        <f>INDEX(#REF!,MATCH($K893,#REF!,0))</f>
        <v>#REF!</v>
      </c>
      <c r="O893" s="21"/>
      <c r="P893" s="25" t="str">
        <f t="shared" si="160"/>
        <v/>
      </c>
      <c r="Q893" s="21"/>
      <c r="R893" s="21"/>
      <c r="S893" s="21"/>
      <c r="T893" s="32" t="str">
        <f t="shared" si="161"/>
        <v>初中体育与健康</v>
      </c>
      <c r="U893" s="32" t="str">
        <f>IFERROR(VLOOKUP(复审!T893,#REF!,2,FALSE),"无此科目")</f>
        <v>无此科目</v>
      </c>
      <c r="V893" s="21" t="str">
        <f t="shared" si="162"/>
        <v/>
      </c>
      <c r="W893" s="21">
        <f t="shared" si="156"/>
        <v>0</v>
      </c>
      <c r="X893" s="21">
        <f t="shared" si="157"/>
        <v>1</v>
      </c>
      <c r="Y893" s="21" t="str">
        <f t="shared" si="163"/>
        <v/>
      </c>
      <c r="Z89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93" s="13" t="str">
        <f t="shared" si="158"/>
        <v/>
      </c>
      <c r="AB893" s="13" t="str">
        <f t="shared" si="164"/>
        <v>N</v>
      </c>
      <c r="AC893" s="13">
        <f t="shared" si="165"/>
        <v>496</v>
      </c>
      <c r="AD893" s="13" t="str">
        <f t="shared" si="166"/>
        <v/>
      </c>
      <c r="AE893" s="13" t="e">
        <f>IF(AND(VLOOKUP($T893,#REF!,2,0)=0,S893=""),"“错误请确认”",IF(VLOOKUP($T893,#REF!,2,0)=0,S893,VLOOKUP($T893,#REF!,2,0)))</f>
        <v>#REF!</v>
      </c>
      <c r="AF893" s="13" t="s">
        <v>4171</v>
      </c>
      <c r="AG893" s="13" t="e">
        <f>IF(VLOOKUP(T893,#REF!,29,0)=0,VLOOKUP(T893,#REF!,23,0)&amp;RIGHT(S893,2),VLOOKUP(T893,#REF!,23,0)&amp;VLOOKUP(T893,#REF!,29,0))</f>
        <v>#REF!</v>
      </c>
      <c r="AH893" s="13" t="s">
        <v>50</v>
      </c>
      <c r="AI893" s="13" t="e">
        <f t="shared" si="167"/>
        <v>#REF!</v>
      </c>
    </row>
    <row r="894" ht="15" customHeight="1" spans="1:35">
      <c r="A894" s="21">
        <f t="shared" si="159"/>
        <v>893</v>
      </c>
      <c r="B894" s="22" t="s">
        <v>4172</v>
      </c>
      <c r="C894" s="22" t="s">
        <v>35</v>
      </c>
      <c r="D894" s="22" t="s">
        <v>36</v>
      </c>
      <c r="E894" s="22" t="s">
        <v>4173</v>
      </c>
      <c r="F894" s="22" t="s">
        <v>4172</v>
      </c>
      <c r="G894" s="22" t="s">
        <v>4172</v>
      </c>
      <c r="H894" s="22" t="s">
        <v>4172</v>
      </c>
      <c r="I894" s="22" t="s">
        <v>4172</v>
      </c>
      <c r="J894" s="22" t="s">
        <v>4172</v>
      </c>
      <c r="K894" s="22" t="s">
        <v>4145</v>
      </c>
      <c r="L894" s="22" t="s">
        <v>4174</v>
      </c>
      <c r="M894" s="22" t="s">
        <v>4175</v>
      </c>
      <c r="N894" s="22" t="e">
        <f>INDEX(#REF!,MATCH($K894,#REF!,0))</f>
        <v>#REF!</v>
      </c>
      <c r="O894" s="21"/>
      <c r="P894" s="25" t="str">
        <f t="shared" si="160"/>
        <v/>
      </c>
      <c r="Q894" s="21"/>
      <c r="R894" s="21"/>
      <c r="S894" s="21"/>
      <c r="T894" s="32" t="str">
        <f t="shared" si="161"/>
        <v>初中体育与健康</v>
      </c>
      <c r="U894" s="32" t="str">
        <f>IFERROR(VLOOKUP(复审!T894,#REF!,2,FALSE),"无此科目")</f>
        <v>无此科目</v>
      </c>
      <c r="V894" s="21" t="str">
        <f t="shared" si="162"/>
        <v/>
      </c>
      <c r="W894" s="21">
        <f t="shared" si="156"/>
        <v>0</v>
      </c>
      <c r="X894" s="21">
        <f t="shared" si="157"/>
        <v>1</v>
      </c>
      <c r="Y894" s="21" t="str">
        <f t="shared" si="163"/>
        <v/>
      </c>
      <c r="Z894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94" s="13" t="str">
        <f t="shared" si="158"/>
        <v/>
      </c>
      <c r="AB894" s="13" t="str">
        <f t="shared" si="164"/>
        <v>N</v>
      </c>
      <c r="AC894" s="13">
        <f t="shared" si="165"/>
        <v>497</v>
      </c>
      <c r="AD894" s="13" t="str">
        <f t="shared" si="166"/>
        <v/>
      </c>
      <c r="AE894" s="13" t="e">
        <f>IF(AND(VLOOKUP($T894,#REF!,2,0)=0,S894=""),"“错误请确认”",IF(VLOOKUP($T894,#REF!,2,0)=0,S894,VLOOKUP($T894,#REF!,2,0)))</f>
        <v>#REF!</v>
      </c>
      <c r="AF894" s="13" t="s">
        <v>4176</v>
      </c>
      <c r="AG894" s="13" t="e">
        <f>IF(VLOOKUP(T894,#REF!,29,0)=0,VLOOKUP(T894,#REF!,23,0)&amp;RIGHT(S894,2),VLOOKUP(T894,#REF!,23,0)&amp;VLOOKUP(T894,#REF!,29,0))</f>
        <v>#REF!</v>
      </c>
      <c r="AH894" s="13" t="s">
        <v>50</v>
      </c>
      <c r="AI894" s="13" t="e">
        <f t="shared" si="167"/>
        <v>#REF!</v>
      </c>
    </row>
    <row r="895" ht="15" customHeight="1" spans="1:35">
      <c r="A895" s="21">
        <f t="shared" si="159"/>
        <v>894</v>
      </c>
      <c r="B895" s="22" t="s">
        <v>4177</v>
      </c>
      <c r="C895" s="22" t="s">
        <v>45</v>
      </c>
      <c r="D895" s="22" t="s">
        <v>36</v>
      </c>
      <c r="E895" s="22" t="s">
        <v>4178</v>
      </c>
      <c r="F895" s="22" t="s">
        <v>4177</v>
      </c>
      <c r="G895" s="22" t="s">
        <v>4177</v>
      </c>
      <c r="H895" s="22" t="s">
        <v>4177</v>
      </c>
      <c r="I895" s="22" t="s">
        <v>4177</v>
      </c>
      <c r="J895" s="22" t="s">
        <v>4177</v>
      </c>
      <c r="K895" s="22" t="s">
        <v>3455</v>
      </c>
      <c r="L895" s="22" t="s">
        <v>4179</v>
      </c>
      <c r="M895" s="22" t="s">
        <v>4179</v>
      </c>
      <c r="N895" s="22" t="e">
        <f>INDEX(#REF!,MATCH($K895,#REF!,0))</f>
        <v>#REF!</v>
      </c>
      <c r="O895" s="21"/>
      <c r="P895" s="25" t="str">
        <f t="shared" si="160"/>
        <v/>
      </c>
      <c r="Q895" s="21"/>
      <c r="R895" s="21"/>
      <c r="S895" s="21"/>
      <c r="T895" s="32" t="str">
        <f t="shared" si="161"/>
        <v>初中美术</v>
      </c>
      <c r="U895" s="32" t="str">
        <f>IFERROR(VLOOKUP(复审!T895,#REF!,2,FALSE),"无此科目")</f>
        <v>无此科目</v>
      </c>
      <c r="V895" s="21" t="str">
        <f t="shared" si="162"/>
        <v/>
      </c>
      <c r="W895" s="21">
        <f t="shared" si="156"/>
        <v>0</v>
      </c>
      <c r="X895" s="21">
        <f t="shared" si="157"/>
        <v>1</v>
      </c>
      <c r="Y895" s="21" t="str">
        <f t="shared" si="163"/>
        <v/>
      </c>
      <c r="Z895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95" s="13" t="str">
        <f t="shared" si="158"/>
        <v/>
      </c>
      <c r="AB895" s="13" t="str">
        <f t="shared" si="164"/>
        <v>N</v>
      </c>
      <c r="AC895" s="13">
        <f t="shared" si="165"/>
        <v>498</v>
      </c>
      <c r="AD895" s="13" t="str">
        <f t="shared" si="166"/>
        <v/>
      </c>
      <c r="AE895" s="13" t="e">
        <f>IF(AND(VLOOKUP($T895,#REF!,2,0)=0,S895=""),"“错误请确认”",IF(VLOOKUP($T895,#REF!,2,0)=0,S895,VLOOKUP($T895,#REF!,2,0)))</f>
        <v>#REF!</v>
      </c>
      <c r="AF895" s="13" t="s">
        <v>4180</v>
      </c>
      <c r="AG895" s="13" t="e">
        <f>IF(VLOOKUP(T895,#REF!,29,0)=0,VLOOKUP(T895,#REF!,23,0)&amp;RIGHT(S895,2),VLOOKUP(T895,#REF!,23,0)&amp;VLOOKUP(T895,#REF!,29,0))</f>
        <v>#REF!</v>
      </c>
      <c r="AH895" s="13" t="s">
        <v>50</v>
      </c>
      <c r="AI895" s="13" t="e">
        <f t="shared" si="167"/>
        <v>#REF!</v>
      </c>
    </row>
    <row r="896" ht="15" customHeight="1" spans="1:35">
      <c r="A896" s="21">
        <f t="shared" si="159"/>
        <v>895</v>
      </c>
      <c r="B896" s="22" t="s">
        <v>4181</v>
      </c>
      <c r="C896" s="22" t="s">
        <v>35</v>
      </c>
      <c r="D896" s="22" t="s">
        <v>36</v>
      </c>
      <c r="E896" s="22" t="s">
        <v>4182</v>
      </c>
      <c r="F896" s="22" t="s">
        <v>4181</v>
      </c>
      <c r="G896" s="22" t="s">
        <v>4181</v>
      </c>
      <c r="H896" s="22" t="s">
        <v>4181</v>
      </c>
      <c r="I896" s="22" t="s">
        <v>4181</v>
      </c>
      <c r="J896" s="22" t="s">
        <v>4181</v>
      </c>
      <c r="K896" s="22" t="s">
        <v>3455</v>
      </c>
      <c r="L896" s="22" t="s">
        <v>4183</v>
      </c>
      <c r="M896" s="22" t="s">
        <v>4183</v>
      </c>
      <c r="N896" s="22" t="e">
        <f>INDEX(#REF!,MATCH($K896,#REF!,0))</f>
        <v>#REF!</v>
      </c>
      <c r="O896" s="21"/>
      <c r="P896" s="25" t="str">
        <f t="shared" si="160"/>
        <v/>
      </c>
      <c r="Q896" s="21"/>
      <c r="R896" s="21"/>
      <c r="S896" s="21"/>
      <c r="T896" s="32" t="str">
        <f t="shared" si="161"/>
        <v>初中美术</v>
      </c>
      <c r="U896" s="32" t="str">
        <f>IFERROR(VLOOKUP(复审!T896,#REF!,2,FALSE),"无此科目")</f>
        <v>无此科目</v>
      </c>
      <c r="V896" s="21" t="str">
        <f t="shared" si="162"/>
        <v/>
      </c>
      <c r="W896" s="21">
        <f t="shared" si="156"/>
        <v>0</v>
      </c>
      <c r="X896" s="21">
        <f t="shared" si="157"/>
        <v>1</v>
      </c>
      <c r="Y896" s="21" t="str">
        <f t="shared" si="163"/>
        <v/>
      </c>
      <c r="Z896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96" s="13" t="str">
        <f t="shared" si="158"/>
        <v/>
      </c>
      <c r="AB896" s="13" t="str">
        <f t="shared" si="164"/>
        <v>N</v>
      </c>
      <c r="AC896" s="13">
        <f t="shared" si="165"/>
        <v>499</v>
      </c>
      <c r="AD896" s="13" t="str">
        <f t="shared" si="166"/>
        <v/>
      </c>
      <c r="AE896" s="13" t="e">
        <f>IF(AND(VLOOKUP($T896,#REF!,2,0)=0,S896=""),"“错误请确认”",IF(VLOOKUP($T896,#REF!,2,0)=0,S896,VLOOKUP($T896,#REF!,2,0)))</f>
        <v>#REF!</v>
      </c>
      <c r="AF896" s="13" t="s">
        <v>4184</v>
      </c>
      <c r="AG896" s="13" t="e">
        <f>IF(VLOOKUP(T896,#REF!,29,0)=0,VLOOKUP(T896,#REF!,23,0)&amp;RIGHT(S896,2),VLOOKUP(T896,#REF!,23,0)&amp;VLOOKUP(T896,#REF!,29,0))</f>
        <v>#REF!</v>
      </c>
      <c r="AH896" s="13" t="s">
        <v>3384</v>
      </c>
      <c r="AI896" s="13" t="e">
        <f t="shared" si="167"/>
        <v>#REF!</v>
      </c>
    </row>
    <row r="897" ht="15" customHeight="1" spans="1:35">
      <c r="A897" s="21">
        <f t="shared" si="159"/>
        <v>896</v>
      </c>
      <c r="B897" s="22" t="s">
        <v>4185</v>
      </c>
      <c r="C897" s="22" t="s">
        <v>35</v>
      </c>
      <c r="D897" s="22" t="s">
        <v>36</v>
      </c>
      <c r="E897" s="22" t="s">
        <v>4186</v>
      </c>
      <c r="F897" s="22" t="s">
        <v>4185</v>
      </c>
      <c r="G897" s="22" t="s">
        <v>4185</v>
      </c>
      <c r="H897" s="22" t="s">
        <v>4185</v>
      </c>
      <c r="I897" s="22" t="s">
        <v>4185</v>
      </c>
      <c r="J897" s="22" t="s">
        <v>4185</v>
      </c>
      <c r="K897" s="22" t="s">
        <v>3455</v>
      </c>
      <c r="L897" s="22" t="s">
        <v>1950</v>
      </c>
      <c r="M897" s="22" t="s">
        <v>91</v>
      </c>
      <c r="N897" s="22" t="e">
        <f>INDEX(#REF!,MATCH($K897,#REF!,0))</f>
        <v>#REF!</v>
      </c>
      <c r="O897" s="21"/>
      <c r="P897" s="25" t="str">
        <f t="shared" si="160"/>
        <v/>
      </c>
      <c r="Q897" s="21"/>
      <c r="R897" s="21"/>
      <c r="S897" s="21"/>
      <c r="T897" s="32" t="str">
        <f t="shared" si="161"/>
        <v>初中美术</v>
      </c>
      <c r="U897" s="32" t="str">
        <f>IFERROR(VLOOKUP(复审!T897,#REF!,2,FALSE),"无此科目")</f>
        <v>无此科目</v>
      </c>
      <c r="V897" s="21" t="str">
        <f t="shared" si="162"/>
        <v/>
      </c>
      <c r="W897" s="21">
        <f t="shared" si="156"/>
        <v>0</v>
      </c>
      <c r="X897" s="21">
        <f t="shared" si="157"/>
        <v>1</v>
      </c>
      <c r="Y897" s="21" t="str">
        <f t="shared" si="163"/>
        <v/>
      </c>
      <c r="Z897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97" s="13" t="str">
        <f t="shared" si="158"/>
        <v/>
      </c>
      <c r="AB897" s="13" t="str">
        <f t="shared" si="164"/>
        <v>N</v>
      </c>
      <c r="AC897" s="13">
        <f t="shared" si="165"/>
        <v>500</v>
      </c>
      <c r="AD897" s="13" t="str">
        <f t="shared" si="166"/>
        <v/>
      </c>
      <c r="AE897" s="13" t="e">
        <f>IF(AND(VLOOKUP($T897,#REF!,2,0)=0,S897=""),"“错误请确认”",IF(VLOOKUP($T897,#REF!,2,0)=0,S897,VLOOKUP($T897,#REF!,2,0)))</f>
        <v>#REF!</v>
      </c>
      <c r="AF897" s="13" t="s">
        <v>4187</v>
      </c>
      <c r="AG897" s="13" t="e">
        <f>IF(VLOOKUP(T897,#REF!,29,0)=0,VLOOKUP(T897,#REF!,23,0)&amp;RIGHT(S897,2),VLOOKUP(T897,#REF!,23,0)&amp;VLOOKUP(T897,#REF!,29,0))</f>
        <v>#REF!</v>
      </c>
      <c r="AH897" s="13" t="s">
        <v>3455</v>
      </c>
      <c r="AI897" s="13" t="e">
        <f t="shared" si="167"/>
        <v>#REF!</v>
      </c>
    </row>
    <row r="898" ht="15" customHeight="1" spans="1:35">
      <c r="A898" s="21">
        <f t="shared" si="159"/>
        <v>897</v>
      </c>
      <c r="B898" s="22" t="s">
        <v>4188</v>
      </c>
      <c r="C898" s="22" t="s">
        <v>35</v>
      </c>
      <c r="D898" s="22" t="s">
        <v>4189</v>
      </c>
      <c r="E898" s="22" t="s">
        <v>4190</v>
      </c>
      <c r="F898" s="22" t="s">
        <v>4188</v>
      </c>
      <c r="G898" s="22" t="s">
        <v>4188</v>
      </c>
      <c r="H898" s="22" t="s">
        <v>4188</v>
      </c>
      <c r="I898" s="22" t="s">
        <v>4188</v>
      </c>
      <c r="J898" s="22" t="s">
        <v>4188</v>
      </c>
      <c r="K898" s="22" t="s">
        <v>3455</v>
      </c>
      <c r="L898" s="22" t="s">
        <v>4191</v>
      </c>
      <c r="M898" s="22" t="s">
        <v>4191</v>
      </c>
      <c r="N898" s="22" t="e">
        <f>INDEX(#REF!,MATCH($K898,#REF!,0))</f>
        <v>#REF!</v>
      </c>
      <c r="O898" s="21"/>
      <c r="P898" s="25" t="str">
        <f t="shared" si="160"/>
        <v/>
      </c>
      <c r="Q898" s="21"/>
      <c r="R898" s="21"/>
      <c r="S898" s="21"/>
      <c r="T898" s="32" t="str">
        <f t="shared" si="161"/>
        <v>初中美术</v>
      </c>
      <c r="U898" s="32" t="str">
        <f>IFERROR(VLOOKUP(复审!T898,#REF!,2,FALSE),"无此科目")</f>
        <v>无此科目</v>
      </c>
      <c r="V898" s="21" t="str">
        <f t="shared" si="162"/>
        <v/>
      </c>
      <c r="W898" s="21">
        <f t="shared" ref="W898:W903" si="168">COUNTIFS($U$2:$U$1000,U898,$R$2:$R$1000,"&lt;="&amp;R898)</f>
        <v>0</v>
      </c>
      <c r="X898" s="21">
        <f t="shared" ref="X898:X903" si="169">IF(E898="","",COUNTIF($E$2:$E$1000,E898&amp;"*"))</f>
        <v>1</v>
      </c>
      <c r="Y898" s="21" t="str">
        <f t="shared" si="163"/>
        <v/>
      </c>
      <c r="Z898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98" s="13" t="str">
        <f t="shared" ref="AA898:AA935" si="170">IF(OR(H898="硕士",H898="硕士在读",H898="硕士研究生",H898="研究生")=TRUE,"免考","")</f>
        <v/>
      </c>
      <c r="AB898" s="13" t="str">
        <f t="shared" si="164"/>
        <v>N</v>
      </c>
      <c r="AC898" s="13">
        <f t="shared" si="165"/>
        <v>501</v>
      </c>
      <c r="AD898" s="13" t="str">
        <f t="shared" si="166"/>
        <v/>
      </c>
      <c r="AE898" s="13" t="e">
        <f>IF(AND(VLOOKUP($T898,#REF!,2,0)=0,S898=""),"“错误请确认”",IF(VLOOKUP($T898,#REF!,2,0)=0,S898,VLOOKUP($T898,#REF!,2,0)))</f>
        <v>#REF!</v>
      </c>
      <c r="AF898" s="13" t="s">
        <v>4192</v>
      </c>
      <c r="AG898" s="13" t="e">
        <f>IF(VLOOKUP(T898,#REF!,29,0)=0,VLOOKUP(T898,#REF!,23,0)&amp;RIGHT(S898,2),VLOOKUP(T898,#REF!,23,0)&amp;VLOOKUP(T898,#REF!,29,0))</f>
        <v>#REF!</v>
      </c>
      <c r="AH898" s="13" t="s">
        <v>50</v>
      </c>
      <c r="AI898" s="13" t="e">
        <f t="shared" si="167"/>
        <v>#REF!</v>
      </c>
    </row>
    <row r="899" ht="15" customHeight="1" spans="1:35">
      <c r="A899" s="21">
        <f>ROW()-1</f>
        <v>898</v>
      </c>
      <c r="B899" s="22" t="s">
        <v>4193</v>
      </c>
      <c r="C899" s="22" t="s">
        <v>35</v>
      </c>
      <c r="D899" s="22" t="s">
        <v>36</v>
      </c>
      <c r="E899" s="22" t="s">
        <v>4194</v>
      </c>
      <c r="F899" s="22" t="s">
        <v>4193</v>
      </c>
      <c r="G899" s="22" t="s">
        <v>4193</v>
      </c>
      <c r="H899" s="22" t="s">
        <v>4193</v>
      </c>
      <c r="I899" s="22" t="s">
        <v>4193</v>
      </c>
      <c r="J899" s="22" t="s">
        <v>4193</v>
      </c>
      <c r="K899" s="22" t="s">
        <v>3455</v>
      </c>
      <c r="L899" s="22" t="s">
        <v>4195</v>
      </c>
      <c r="M899" s="22" t="s">
        <v>4196</v>
      </c>
      <c r="N899" s="22" t="e">
        <f>INDEX(#REF!,MATCH($K899,#REF!,0))</f>
        <v>#REF!</v>
      </c>
      <c r="O899" s="21"/>
      <c r="P899" s="25" t="str">
        <f>IF(W899=0,"",T899&amp;"第"&amp;ROUNDUP(W899/30,0)&amp;"考场")</f>
        <v/>
      </c>
      <c r="Q899" s="21"/>
      <c r="R899" s="21"/>
      <c r="S899" s="21"/>
      <c r="T899" s="32" t="str">
        <f t="shared" ref="T899:T936" si="171">LEFT(K899,20)</f>
        <v>初中美术</v>
      </c>
      <c r="U899" s="32" t="str">
        <f>IFERROR(VLOOKUP(复审!T899,#REF!,2,FALSE),"无此科目")</f>
        <v>无此科目</v>
      </c>
      <c r="V899" s="21" t="str">
        <f>IF(R899="","",IF(W899&lt;=9,U899&amp;"00"&amp;W899,IF(W899&lt;=100,U899&amp;"0"&amp;W899,U899&amp;W899)))</f>
        <v/>
      </c>
      <c r="W899" s="21">
        <f t="shared" si="168"/>
        <v>0</v>
      </c>
      <c r="X899" s="21">
        <f t="shared" si="169"/>
        <v>1</v>
      </c>
      <c r="Y899" s="21" t="str">
        <f t="shared" ref="Y899:Y936" si="172">IF(OR(RIGHT(V899,1)=0,R899=""),"",COUNTIF($V$2:$V$961,V899))</f>
        <v/>
      </c>
      <c r="Z899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899" s="13" t="str">
        <f t="shared" si="170"/>
        <v/>
      </c>
      <c r="AB899" s="13" t="str">
        <f t="shared" ref="AB899:AB936" si="173">IF(B899="","",IF(R899&gt;=1,"Y","N"))</f>
        <v>N</v>
      </c>
      <c r="AC899" s="13">
        <f t="shared" ref="AC899:AC936" si="174">IF(OR(R899&gt;=1,B899=""),"",COUNTIFS($A$2:$A$961,"&lt;="&amp;A899,$A$2:$A$961,"&gt;="&amp;1,$AB$2:$AB$961,"N"))</f>
        <v>502</v>
      </c>
      <c r="AD899" s="13" t="str">
        <f t="shared" ref="AD899:AD936" si="175">IF(OR(RIGHT(V899,1)=0,R899=""),"",COUNTIF($R$2:$R$961,R899))</f>
        <v/>
      </c>
      <c r="AE899" s="13" t="e">
        <f>IF(AND(VLOOKUP($T899,#REF!,2,0)=0,S899=""),"“错误请确认”",IF(VLOOKUP($T899,#REF!,2,0)=0,S899,VLOOKUP($T899,#REF!,2,0)))</f>
        <v>#REF!</v>
      </c>
      <c r="AF899" s="13" t="s">
        <v>4197</v>
      </c>
      <c r="AG899" s="13" t="e">
        <f>IF(VLOOKUP(T899,#REF!,29,0)=0,VLOOKUP(T899,#REF!,23,0)&amp;RIGHT(S899,2),VLOOKUP(T899,#REF!,23,0)&amp;VLOOKUP(T899,#REF!,29,0))</f>
        <v>#REF!</v>
      </c>
      <c r="AH899" s="13" t="s">
        <v>50</v>
      </c>
      <c r="AI899" s="13" t="e">
        <f>LEFT(AE899,5)</f>
        <v>#REF!</v>
      </c>
    </row>
    <row r="900" ht="15" customHeight="1" spans="1:35">
      <c r="A900" s="21">
        <f>ROW()-1</f>
        <v>899</v>
      </c>
      <c r="B900" s="22" t="s">
        <v>4198</v>
      </c>
      <c r="C900" s="22" t="s">
        <v>35</v>
      </c>
      <c r="D900" s="22" t="s">
        <v>36</v>
      </c>
      <c r="E900" s="22" t="s">
        <v>4199</v>
      </c>
      <c r="F900" s="22" t="s">
        <v>4198</v>
      </c>
      <c r="G900" s="22" t="s">
        <v>4198</v>
      </c>
      <c r="H900" s="22" t="s">
        <v>4198</v>
      </c>
      <c r="I900" s="22" t="s">
        <v>4198</v>
      </c>
      <c r="J900" s="22" t="s">
        <v>4198</v>
      </c>
      <c r="K900" s="22" t="s">
        <v>3455</v>
      </c>
      <c r="L900" s="22" t="s">
        <v>4200</v>
      </c>
      <c r="M900" s="22" t="s">
        <v>4200</v>
      </c>
      <c r="N900" s="22" t="e">
        <f>INDEX(#REF!,MATCH($K900,#REF!,0))</f>
        <v>#REF!</v>
      </c>
      <c r="O900" s="21"/>
      <c r="P900" s="25" t="str">
        <f>IF(W900=0,"",T900&amp;"第"&amp;ROUNDUP(W900/30,0)&amp;"考场")</f>
        <v/>
      </c>
      <c r="Q900" s="21"/>
      <c r="R900" s="21"/>
      <c r="S900" s="21"/>
      <c r="T900" s="32" t="str">
        <f t="shared" si="171"/>
        <v>初中美术</v>
      </c>
      <c r="U900" s="32" t="str">
        <f>IFERROR(VLOOKUP(复审!T900,#REF!,2,FALSE),"无此科目")</f>
        <v>无此科目</v>
      </c>
      <c r="V900" s="21" t="str">
        <f>IF(R900="","",IF(W900&lt;=9,U900&amp;"00"&amp;W900,IF(W900&lt;=100,U900&amp;"0"&amp;W900,U900&amp;W900)))</f>
        <v/>
      </c>
      <c r="W900" s="21">
        <f t="shared" si="168"/>
        <v>0</v>
      </c>
      <c r="X900" s="21">
        <f t="shared" si="169"/>
        <v>1</v>
      </c>
      <c r="Y900" s="21" t="str">
        <f t="shared" si="172"/>
        <v/>
      </c>
      <c r="Z900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900" s="13" t="str">
        <f t="shared" si="170"/>
        <v/>
      </c>
      <c r="AB900" s="13" t="str">
        <f t="shared" si="173"/>
        <v>N</v>
      </c>
      <c r="AC900" s="13">
        <f t="shared" si="174"/>
        <v>503</v>
      </c>
      <c r="AD900" s="13" t="str">
        <f t="shared" si="175"/>
        <v/>
      </c>
      <c r="AE900" s="13" t="e">
        <f>IF(AND(VLOOKUP($T900,#REF!,2,0)=0,S900=""),"“错误请确认”",IF(VLOOKUP($T900,#REF!,2,0)=0,S900,VLOOKUP($T900,#REF!,2,0)))</f>
        <v>#REF!</v>
      </c>
      <c r="AF900" s="13" t="s">
        <v>4201</v>
      </c>
      <c r="AG900" s="13" t="e">
        <f>IF(VLOOKUP(T900,#REF!,29,0)=0,VLOOKUP(T900,#REF!,23,0)&amp;RIGHT(S900,2),VLOOKUP(T900,#REF!,23,0)&amp;VLOOKUP(T900,#REF!,29,0))</f>
        <v>#REF!</v>
      </c>
      <c r="AH900" s="13" t="s">
        <v>50</v>
      </c>
      <c r="AI900" s="13" t="e">
        <f>LEFT(AE900,5)</f>
        <v>#REF!</v>
      </c>
    </row>
    <row r="901" ht="15" customHeight="1" spans="1:35">
      <c r="A901" s="21">
        <f>ROW()-1</f>
        <v>900</v>
      </c>
      <c r="B901" s="22" t="s">
        <v>4202</v>
      </c>
      <c r="C901" s="22" t="s">
        <v>35</v>
      </c>
      <c r="D901" s="22" t="s">
        <v>36</v>
      </c>
      <c r="E901" s="22" t="s">
        <v>4203</v>
      </c>
      <c r="F901" s="22" t="s">
        <v>4202</v>
      </c>
      <c r="G901" s="22" t="s">
        <v>4202</v>
      </c>
      <c r="H901" s="22" t="s">
        <v>4202</v>
      </c>
      <c r="I901" s="22" t="s">
        <v>4202</v>
      </c>
      <c r="J901" s="22" t="s">
        <v>4202</v>
      </c>
      <c r="K901" s="22" t="s">
        <v>3455</v>
      </c>
      <c r="L901" s="22" t="s">
        <v>4204</v>
      </c>
      <c r="M901" s="22" t="s">
        <v>4205</v>
      </c>
      <c r="N901" s="22" t="e">
        <f>INDEX(#REF!,MATCH($K901,#REF!,0))</f>
        <v>#REF!</v>
      </c>
      <c r="O901" s="21"/>
      <c r="P901" s="25" t="str">
        <f>IF(W901=0,"",T901&amp;"第"&amp;ROUNDUP(W901/30,0)&amp;"考场")</f>
        <v/>
      </c>
      <c r="Q901" s="21"/>
      <c r="R901" s="21"/>
      <c r="S901" s="21"/>
      <c r="T901" s="32" t="str">
        <f t="shared" si="171"/>
        <v>初中美术</v>
      </c>
      <c r="U901" s="32" t="str">
        <f>IFERROR(VLOOKUP(复审!T901,#REF!,2,FALSE),"无此科目")</f>
        <v>无此科目</v>
      </c>
      <c r="V901" s="21" t="str">
        <f>IF(R901="","",IF(W901&lt;=9,U901&amp;"00"&amp;W901,IF(W901&lt;=100,U901&amp;"0"&amp;W901,U901&amp;W901)))</f>
        <v/>
      </c>
      <c r="W901" s="21">
        <f t="shared" si="168"/>
        <v>0</v>
      </c>
      <c r="X901" s="21">
        <f t="shared" si="169"/>
        <v>1</v>
      </c>
      <c r="Y901" s="21" t="str">
        <f t="shared" si="172"/>
        <v/>
      </c>
      <c r="Z901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901" s="13" t="str">
        <f t="shared" si="170"/>
        <v/>
      </c>
      <c r="AB901" s="13" t="str">
        <f t="shared" si="173"/>
        <v>N</v>
      </c>
      <c r="AC901" s="13">
        <f t="shared" si="174"/>
        <v>504</v>
      </c>
      <c r="AD901" s="13" t="str">
        <f t="shared" si="175"/>
        <v/>
      </c>
      <c r="AE901" s="13" t="e">
        <f>IF(AND(VLOOKUP($T901,#REF!,2,0)=0,S901=""),"“错误请确认”",IF(VLOOKUP($T901,#REF!,2,0)=0,S901,VLOOKUP($T901,#REF!,2,0)))</f>
        <v>#REF!</v>
      </c>
      <c r="AF901" s="13" t="s">
        <v>4206</v>
      </c>
      <c r="AG901" s="13" t="e">
        <f>IF(VLOOKUP(T901,#REF!,29,0)=0,VLOOKUP(T901,#REF!,23,0)&amp;RIGHT(S901,2),VLOOKUP(T901,#REF!,23,0)&amp;VLOOKUP(T901,#REF!,29,0))</f>
        <v>#REF!</v>
      </c>
      <c r="AH901" s="13" t="s">
        <v>3409</v>
      </c>
      <c r="AI901" s="13" t="e">
        <f>LEFT(AE901,5)</f>
        <v>#REF!</v>
      </c>
    </row>
    <row r="902" ht="15" customHeight="1" spans="1:35">
      <c r="A902" s="21">
        <f>ROW()-1</f>
        <v>901</v>
      </c>
      <c r="B902" s="22" t="s">
        <v>4207</v>
      </c>
      <c r="C902" s="22" t="s">
        <v>35</v>
      </c>
      <c r="D902" s="22" t="s">
        <v>36</v>
      </c>
      <c r="E902" s="22" t="s">
        <v>4208</v>
      </c>
      <c r="F902" s="22" t="s">
        <v>4207</v>
      </c>
      <c r="G902" s="22" t="s">
        <v>4207</v>
      </c>
      <c r="H902" s="22" t="s">
        <v>4207</v>
      </c>
      <c r="I902" s="22" t="s">
        <v>4207</v>
      </c>
      <c r="J902" s="22" t="s">
        <v>4207</v>
      </c>
      <c r="K902" s="22" t="s">
        <v>4209</v>
      </c>
      <c r="L902" s="22" t="s">
        <v>4210</v>
      </c>
      <c r="M902" s="22" t="s">
        <v>91</v>
      </c>
      <c r="N902" s="22" t="e">
        <f>INDEX(#REF!,MATCH($K902,#REF!,0))</f>
        <v>#REF!</v>
      </c>
      <c r="O902" s="21"/>
      <c r="P902" s="25" t="str">
        <f>IF(W902=0,"",T902&amp;"第"&amp;ROUNDUP(W902/30,0)&amp;"考场")</f>
        <v/>
      </c>
      <c r="Q902" s="21"/>
      <c r="R902" s="21"/>
      <c r="S902" s="21"/>
      <c r="T902" s="32" t="str">
        <f t="shared" si="171"/>
        <v>初中信息技术</v>
      </c>
      <c r="U902" s="32" t="str">
        <f>IFERROR(VLOOKUP(复审!T902,#REF!,2,FALSE),"无此科目")</f>
        <v>无此科目</v>
      </c>
      <c r="V902" s="21" t="str">
        <f>IF(R902="","",IF(W902&lt;=9,U902&amp;"00"&amp;W902,IF(W902&lt;=100,U902&amp;"0"&amp;W902,U902&amp;W902)))</f>
        <v/>
      </c>
      <c r="W902" s="21">
        <f t="shared" si="168"/>
        <v>0</v>
      </c>
      <c r="X902" s="21">
        <f t="shared" si="169"/>
        <v>1</v>
      </c>
      <c r="Y902" s="21" t="str">
        <f t="shared" si="172"/>
        <v/>
      </c>
      <c r="Z902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902" s="13" t="str">
        <f t="shared" si="170"/>
        <v/>
      </c>
      <c r="AB902" s="13" t="str">
        <f t="shared" si="173"/>
        <v>N</v>
      </c>
      <c r="AC902" s="13">
        <f t="shared" si="174"/>
        <v>505</v>
      </c>
      <c r="AD902" s="13" t="str">
        <f t="shared" si="175"/>
        <v/>
      </c>
      <c r="AE902" s="13" t="e">
        <f>IF(AND(VLOOKUP($T902,#REF!,2,0)=0,S902=""),"“错误请确认”",IF(VLOOKUP($T902,#REF!,2,0)=0,S902,VLOOKUP($T902,#REF!,2,0)))</f>
        <v>#REF!</v>
      </c>
      <c r="AF902" s="13" t="s">
        <v>4211</v>
      </c>
      <c r="AG902" s="13" t="e">
        <f>IF(VLOOKUP(T902,#REF!,29,0)=0,VLOOKUP(T902,#REF!,23,0)&amp;RIGHT(S902,2),VLOOKUP(T902,#REF!,23,0)&amp;VLOOKUP(T902,#REF!,29,0))</f>
        <v>#REF!</v>
      </c>
      <c r="AH902" s="13" t="s">
        <v>50</v>
      </c>
      <c r="AI902" s="13" t="e">
        <f>LEFT(AE902,5)</f>
        <v>#REF!</v>
      </c>
    </row>
    <row r="903" ht="15" customHeight="1" spans="1:35">
      <c r="A903" s="21">
        <f>ROW()-1</f>
        <v>902</v>
      </c>
      <c r="B903" s="22" t="s">
        <v>4212</v>
      </c>
      <c r="C903" s="22" t="s">
        <v>45</v>
      </c>
      <c r="D903" s="22" t="s">
        <v>1455</v>
      </c>
      <c r="E903" s="22" t="s">
        <v>4213</v>
      </c>
      <c r="F903" s="22" t="s">
        <v>4212</v>
      </c>
      <c r="G903" s="22" t="s">
        <v>4212</v>
      </c>
      <c r="H903" s="22" t="s">
        <v>4212</v>
      </c>
      <c r="I903" s="22" t="s">
        <v>4212</v>
      </c>
      <c r="J903" s="22" t="s">
        <v>4212</v>
      </c>
      <c r="K903" s="22" t="s">
        <v>4209</v>
      </c>
      <c r="L903" s="22" t="s">
        <v>2569</v>
      </c>
      <c r="M903" s="22" t="s">
        <v>2569</v>
      </c>
      <c r="N903" s="22" t="e">
        <f>INDEX(#REF!,MATCH($K903,#REF!,0))</f>
        <v>#REF!</v>
      </c>
      <c r="O903" s="21"/>
      <c r="P903" s="25" t="str">
        <f>IF(W903=0,"",T903&amp;"第"&amp;ROUNDUP(W903/30,0)&amp;"考场")</f>
        <v>初中信息技术第1考场</v>
      </c>
      <c r="Q903" s="21"/>
      <c r="R903" s="21">
        <v>29</v>
      </c>
      <c r="S903" s="21"/>
      <c r="T903" s="32" t="str">
        <f t="shared" si="171"/>
        <v>初中信息技术</v>
      </c>
      <c r="U903" s="32" t="str">
        <f>IFERROR(VLOOKUP(复审!T903,#REF!,2,FALSE),"无此科目")</f>
        <v>无此科目</v>
      </c>
      <c r="V903" s="21" t="str">
        <f>IF(R903="","",IF(W903&lt;=9,U903&amp;"00"&amp;W903,IF(W903&lt;=100,U903&amp;"0"&amp;W903,U903&amp;W903)))</f>
        <v>无此科目029</v>
      </c>
      <c r="W903" s="21">
        <f t="shared" si="168"/>
        <v>29</v>
      </c>
      <c r="X903" s="21">
        <f t="shared" si="169"/>
        <v>1</v>
      </c>
      <c r="Y903" s="21">
        <f t="shared" si="172"/>
        <v>1</v>
      </c>
      <c r="Z903" s="21" t="str">
        <f>IFERROR(IF(COUNTIF(#REF!,"*"&amp;"职"&amp;"*")&gt;=1,"竹溪职校",IF(COUNTIF(#REF!,"*"&amp;"一"&amp;"*")&gt;=1,"竹溪一中",IF(COUNTIF(#REF!,"*"&amp;"二"&amp;"*")&gt;=1,"竹溪二中"))),"竹溪一中")</f>
        <v>竹溪一中</v>
      </c>
      <c r="AA903" s="13" t="str">
        <f t="shared" si="170"/>
        <v/>
      </c>
      <c r="AB903" s="13" t="str">
        <f t="shared" si="173"/>
        <v>Y</v>
      </c>
      <c r="AC903" s="13" t="str">
        <f t="shared" si="174"/>
        <v/>
      </c>
      <c r="AD903" s="13">
        <f t="shared" si="175"/>
        <v>1</v>
      </c>
      <c r="AE903" s="13" t="e">
        <f>IF(AND(VLOOKUP($T903,#REF!,2,0)=0,S903=""),"“错误请确认”",IF(VLOOKUP($T903,#REF!,2,0)=0,S903,VLOOKUP($T903,#REF!,2,0)))</f>
        <v>#REF!</v>
      </c>
      <c r="AF903" s="13" t="s">
        <v>4214</v>
      </c>
      <c r="AG903" s="13" t="e">
        <f>IF(VLOOKUP(T903,#REF!,29,0)=0,VLOOKUP(T903,#REF!,23,0)&amp;RIGHT(S903,2),VLOOKUP(T903,#REF!,23,0)&amp;VLOOKUP(T903,#REF!,29,0))</f>
        <v>#REF!</v>
      </c>
      <c r="AH903" s="13" t="s">
        <v>4215</v>
      </c>
      <c r="AI903" s="13" t="e">
        <f>LEFT(AE903,5)</f>
        <v>#REF!</v>
      </c>
    </row>
    <row r="904" customHeight="1" spans="1:14">
      <c r="A904" s="13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39"/>
    </row>
    <row r="905" customHeight="1" spans="1:14">
      <c r="A905" s="13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</row>
    <row r="906" customHeight="1" spans="1:14">
      <c r="A906" s="13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</row>
    <row r="907" customHeight="1" spans="1:14">
      <c r="A907" s="13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</row>
    <row r="908" customHeight="1" spans="1:14">
      <c r="A908" s="13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</row>
    <row r="909" customHeight="1" spans="1:14">
      <c r="A909" s="13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</row>
    <row r="910" customHeight="1" spans="1:14">
      <c r="A910" s="13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</row>
    <row r="911" customHeight="1" spans="1:14">
      <c r="A911" s="13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</row>
    <row r="912" customHeight="1" spans="1:14">
      <c r="A912" s="13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</row>
    <row r="913" customHeight="1" spans="1:14">
      <c r="A913" s="13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</row>
    <row r="914" customHeight="1" spans="1:14">
      <c r="A914" s="13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</row>
    <row r="915" customHeight="1" spans="1:14">
      <c r="A915" s="13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</row>
    <row r="916" customHeight="1" spans="1:14">
      <c r="A916" s="13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</row>
    <row r="917" customHeight="1" spans="1:14">
      <c r="A917" s="13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</row>
    <row r="918" customHeight="1" spans="1:14">
      <c r="A918" s="13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</row>
    <row r="919" customHeight="1" spans="1:14">
      <c r="A919" s="13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</row>
    <row r="920" customHeight="1" spans="1:14">
      <c r="A920" s="13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</row>
    <row r="921" customHeight="1" spans="1:14">
      <c r="A921" s="13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</row>
    <row r="922" customHeight="1" spans="1:14">
      <c r="A922" s="13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</row>
    <row r="923" customHeight="1" spans="1:14">
      <c r="A923" s="13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</row>
    <row r="924" customHeight="1" spans="1:14">
      <c r="A924" s="13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</row>
    <row r="925" customHeight="1" spans="1:14">
      <c r="A925" s="13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</row>
    <row r="926" customHeight="1" spans="1:14">
      <c r="A926" s="13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</row>
    <row r="927" customHeight="1" spans="1:14">
      <c r="A927" s="13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</row>
    <row r="928" customHeight="1" spans="1:14">
      <c r="A928" s="13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</row>
    <row r="929" customHeight="1" spans="1:14">
      <c r="A929" s="13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</row>
    <row r="930" customHeight="1" spans="1:14">
      <c r="A930" s="13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</row>
    <row r="931" customHeight="1" spans="1:14">
      <c r="A931" s="13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</row>
    <row r="932" customHeight="1" spans="1:14">
      <c r="A932" s="13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</row>
    <row r="933" customHeight="1" spans="1:14">
      <c r="A933" s="13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</row>
    <row r="934" customHeight="1" spans="1:14">
      <c r="A934" s="13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</row>
    <row r="935" customHeight="1" spans="1:14">
      <c r="A935" s="13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</row>
    <row r="936" customHeight="1" spans="1:14">
      <c r="A936" s="13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</row>
    <row r="937" customHeight="1" spans="1:14">
      <c r="A937" s="13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</row>
    <row r="938" customHeight="1" spans="1:14">
      <c r="A938" s="13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</row>
    <row r="939" customHeight="1" spans="1:14">
      <c r="A939" s="13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</row>
    <row r="940" customHeight="1" spans="1:14">
      <c r="A940" s="13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</row>
    <row r="941" customHeight="1" spans="1:14">
      <c r="A941" s="13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</row>
    <row r="942" customHeight="1" spans="1:14">
      <c r="A942" s="13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</row>
    <row r="943" customHeight="1" spans="1:14">
      <c r="A943" s="13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</row>
    <row r="944" customHeight="1" spans="1:14">
      <c r="A944" s="13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</row>
    <row r="945" customHeight="1" spans="1:14">
      <c r="A945" s="13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</row>
    <row r="946" customHeight="1" spans="1:14">
      <c r="A946" s="13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</row>
    <row r="947" customHeight="1" spans="1:14">
      <c r="A947" s="13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</row>
    <row r="948" customHeight="1" spans="1:14">
      <c r="A948" s="13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</row>
    <row r="949" customHeight="1" spans="1:14">
      <c r="A949" s="13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</row>
    <row r="950" customHeight="1" spans="1:14">
      <c r="A950" s="13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</row>
    <row r="951" customHeight="1" spans="1:14">
      <c r="A951" s="13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</row>
    <row r="952" customHeight="1" spans="1:14">
      <c r="A952" s="13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</row>
    <row r="953" customHeight="1" spans="1:14">
      <c r="A953" s="13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</row>
    <row r="954" customHeight="1" spans="1:14">
      <c r="A954" s="13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</row>
    <row r="955" customHeight="1" spans="1:14">
      <c r="A955" s="13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</row>
    <row r="956" customHeight="1" spans="1:14">
      <c r="A956" s="13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</row>
    <row r="957" customHeight="1" spans="1:14">
      <c r="A957" s="13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</row>
    <row r="958" customHeight="1" spans="1:14">
      <c r="A958" s="13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</row>
    <row r="959" customHeight="1" spans="1:14">
      <c r="A959" s="13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</row>
    <row r="960" customHeight="1" spans="1:14">
      <c r="A960" s="13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</row>
    <row r="961" customHeight="1" spans="1:14">
      <c r="A961" s="13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</row>
    <row r="962" customHeight="1" spans="1:14">
      <c r="A962" s="13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</row>
    <row r="963" customHeight="1" spans="1:14">
      <c r="A963" s="13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</row>
    <row r="964" customHeight="1" spans="1:14">
      <c r="A964" s="13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</row>
    <row r="965" customHeight="1" spans="1:14">
      <c r="A965" s="13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</row>
    <row r="966" customHeight="1" spans="1:14">
      <c r="A966" s="13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</row>
    <row r="967" customHeight="1" spans="1:14">
      <c r="A967" s="13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</row>
    <row r="968" customHeight="1" spans="1:14">
      <c r="A968" s="13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</row>
    <row r="969" customHeight="1" spans="1:14">
      <c r="A969" s="13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</row>
    <row r="970" customHeight="1" spans="1:14">
      <c r="A970" s="13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</row>
    <row r="971" customHeight="1" spans="1:14">
      <c r="A971" s="13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</row>
    <row r="972" customHeight="1" spans="1:14">
      <c r="A972" s="13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</row>
    <row r="973" customHeight="1" spans="1:14">
      <c r="A973" s="13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</row>
    <row r="974" customHeight="1" spans="1:14">
      <c r="A974" s="13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</row>
    <row r="975" customHeight="1" spans="1:14">
      <c r="A975" s="13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</row>
    <row r="976" customHeight="1" spans="1:14">
      <c r="A976" s="13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</row>
    <row r="977" customHeight="1" spans="1:14">
      <c r="A977" s="13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</row>
    <row r="978" customHeight="1" spans="1:14">
      <c r="A978" s="13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</row>
    <row r="979" customHeight="1" spans="1:14">
      <c r="A979" s="13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</row>
    <row r="980" customHeight="1" spans="1:14">
      <c r="A980" s="13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</row>
    <row r="981" customHeight="1" spans="1:14">
      <c r="A981" s="13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</row>
    <row r="982" customHeight="1" spans="1:14">
      <c r="A982" s="13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</row>
    <row r="983" customHeight="1" spans="1:14">
      <c r="A983" s="13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</row>
    <row r="984" customHeight="1" spans="1:14">
      <c r="A984" s="13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</row>
    <row r="985" customHeight="1" spans="1:14">
      <c r="A985" s="13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</row>
    <row r="986" customHeight="1" spans="1:14">
      <c r="A986" s="13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</row>
    <row r="987" customHeight="1" spans="1:14">
      <c r="A987" s="13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</row>
    <row r="988" customHeight="1" spans="1:14">
      <c r="A988" s="13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</row>
    <row r="989" customHeight="1" spans="1:14">
      <c r="A989" s="13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</row>
    <row r="990" customHeight="1" spans="1:14">
      <c r="A990" s="13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</row>
    <row r="991" customHeight="1" spans="1:14">
      <c r="A991" s="13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</row>
    <row r="992" customHeight="1" spans="1:14">
      <c r="A992" s="13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</row>
    <row r="993" customHeight="1" spans="1:14">
      <c r="A993" s="13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</row>
    <row r="994" customHeight="1" spans="1:14">
      <c r="A994" s="13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</row>
    <row r="995" customHeight="1" spans="1:14">
      <c r="A995" s="13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</row>
    <row r="996" customHeight="1" spans="1:14">
      <c r="A996" s="13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</row>
    <row r="997" customHeight="1" spans="1:14">
      <c r="A997" s="13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</row>
    <row r="998" customHeight="1" spans="1:14">
      <c r="A998" s="13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</row>
    <row r="999" customHeight="1" spans="1:14">
      <c r="A999" s="13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</row>
    <row r="1000" customHeight="1" spans="1:14">
      <c r="A1000" s="13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</row>
  </sheetData>
  <autoFilter ref="A1:AH903">
    <extLst/>
  </autoFilter>
  <conditionalFormatting sqref="R406">
    <cfRule type="duplicateValues" dxfId="0" priority="2"/>
  </conditionalFormatting>
  <conditionalFormatting sqref="B$1:B$1048576">
    <cfRule type="duplicateValues" dxfId="1" priority="4"/>
  </conditionalFormatting>
  <conditionalFormatting sqref="R$1:R$1048576">
    <cfRule type="duplicateValues" dxfId="1" priority="1"/>
  </conditionalFormatting>
  <conditionalFormatting sqref="R1:R405 R407:R1048576">
    <cfRule type="duplicateValues" dxfId="0" priority="3"/>
  </conditionalFormatting>
  <pageMargins left="0.354330708661417" right="0.354330708661417" top="0.393700787401575" bottom="0.196850393700787" header="0.511811023622047" footer="0"/>
  <pageSetup paperSize="9" scale="80" orientation="portrait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9"/>
  <sheetViews>
    <sheetView tabSelected="1" workbookViewId="0">
      <selection activeCell="I7" sqref="I7"/>
    </sheetView>
  </sheetViews>
  <sheetFormatPr defaultColWidth="9" defaultRowHeight="14.25" outlineLevelCol="6"/>
  <cols>
    <col min="1" max="1" width="4" customWidth="1"/>
    <col min="2" max="2" width="6.875" customWidth="1"/>
    <col min="3" max="3" width="14" customWidth="1"/>
    <col min="4" max="4" width="19.75" customWidth="1"/>
    <col min="5" max="5" width="12.75" customWidth="1"/>
    <col min="6" max="6" width="13" customWidth="1"/>
    <col min="7" max="7" width="7.125" customWidth="1"/>
  </cols>
  <sheetData>
    <row r="1" ht="23" customHeight="1" spans="1:7">
      <c r="A1" s="1" t="s">
        <v>4216</v>
      </c>
      <c r="B1" s="1"/>
      <c r="C1" s="1"/>
      <c r="D1" s="1"/>
      <c r="E1" s="1"/>
      <c r="F1" s="1"/>
      <c r="G1" s="1"/>
    </row>
    <row r="2" ht="18" customHeight="1" spans="1:7">
      <c r="A2" s="2" t="s">
        <v>0</v>
      </c>
      <c r="B2" s="2" t="s">
        <v>1</v>
      </c>
      <c r="C2" s="2" t="s">
        <v>30</v>
      </c>
      <c r="D2" s="3" t="s">
        <v>4217</v>
      </c>
      <c r="E2" s="2" t="s">
        <v>4218</v>
      </c>
      <c r="F2" s="2" t="s">
        <v>4219</v>
      </c>
      <c r="G2" s="3" t="s">
        <v>4220</v>
      </c>
    </row>
    <row r="3" ht="14" customHeight="1" spans="1:7">
      <c r="A3" s="4">
        <v>1</v>
      </c>
      <c r="B3" s="4" t="s">
        <v>3632</v>
      </c>
      <c r="C3" s="4" t="s">
        <v>3636</v>
      </c>
      <c r="D3" s="5" t="s">
        <v>4221</v>
      </c>
      <c r="E3" s="4" t="s">
        <v>1130</v>
      </c>
      <c r="F3" s="4" t="s">
        <v>4222</v>
      </c>
      <c r="G3" s="6"/>
    </row>
    <row r="4" ht="14" customHeight="1" spans="1:7">
      <c r="A4" s="4">
        <v>2</v>
      </c>
      <c r="B4" s="4" t="s">
        <v>3708</v>
      </c>
      <c r="C4" s="4" t="s">
        <v>3712</v>
      </c>
      <c r="D4" s="5" t="s">
        <v>4221</v>
      </c>
      <c r="E4" s="4" t="s">
        <v>1130</v>
      </c>
      <c r="F4" s="4" t="s">
        <v>4222</v>
      </c>
      <c r="G4" s="6"/>
    </row>
    <row r="5" ht="14" customHeight="1" spans="1:7">
      <c r="A5" s="4">
        <v>3</v>
      </c>
      <c r="B5" s="4" t="s">
        <v>3646</v>
      </c>
      <c r="C5" s="4" t="s">
        <v>3650</v>
      </c>
      <c r="D5" s="5" t="s">
        <v>4221</v>
      </c>
      <c r="E5" s="4" t="s">
        <v>1130</v>
      </c>
      <c r="F5" s="4" t="s">
        <v>4222</v>
      </c>
      <c r="G5" s="6"/>
    </row>
    <row r="6" ht="14" customHeight="1" spans="1:7">
      <c r="A6" s="4">
        <v>4</v>
      </c>
      <c r="B6" s="4" t="s">
        <v>3606</v>
      </c>
      <c r="C6" s="4" t="s">
        <v>3609</v>
      </c>
      <c r="D6" s="5" t="s">
        <v>4221</v>
      </c>
      <c r="E6" s="4" t="s">
        <v>1130</v>
      </c>
      <c r="F6" s="4" t="s">
        <v>4222</v>
      </c>
      <c r="G6" s="6"/>
    </row>
    <row r="7" ht="14" customHeight="1" spans="1:7">
      <c r="A7" s="4">
        <v>5</v>
      </c>
      <c r="B7" s="4" t="s">
        <v>3717</v>
      </c>
      <c r="C7" s="4" t="s">
        <v>3721</v>
      </c>
      <c r="D7" s="5" t="s">
        <v>4221</v>
      </c>
      <c r="E7" s="4" t="s">
        <v>1130</v>
      </c>
      <c r="F7" s="4" t="s">
        <v>4222</v>
      </c>
      <c r="G7" s="6"/>
    </row>
    <row r="8" ht="14" customHeight="1" spans="1:7">
      <c r="A8" s="4">
        <v>6</v>
      </c>
      <c r="B8" s="4" t="s">
        <v>3601</v>
      </c>
      <c r="C8" s="4" t="s">
        <v>3604</v>
      </c>
      <c r="D8" s="5" t="s">
        <v>4221</v>
      </c>
      <c r="E8" s="4" t="s">
        <v>1130</v>
      </c>
      <c r="F8" s="4" t="s">
        <v>4222</v>
      </c>
      <c r="G8" s="6"/>
    </row>
    <row r="9" ht="14" customHeight="1" spans="1:7">
      <c r="A9" s="4">
        <v>7</v>
      </c>
      <c r="B9" s="4" t="s">
        <v>3596</v>
      </c>
      <c r="C9" s="4" t="s">
        <v>3600</v>
      </c>
      <c r="D9" s="5" t="s">
        <v>4221</v>
      </c>
      <c r="E9" s="4" t="s">
        <v>1130</v>
      </c>
      <c r="F9" s="4" t="s">
        <v>4222</v>
      </c>
      <c r="G9" s="6"/>
    </row>
    <row r="10" ht="14" customHeight="1" spans="1:7">
      <c r="A10" s="4">
        <v>8</v>
      </c>
      <c r="B10" s="4" t="s">
        <v>3637</v>
      </c>
      <c r="C10" s="4" t="s">
        <v>3640</v>
      </c>
      <c r="D10" s="5" t="s">
        <v>4221</v>
      </c>
      <c r="E10" s="4" t="s">
        <v>1130</v>
      </c>
      <c r="F10" s="4" t="s">
        <v>4222</v>
      </c>
      <c r="G10" s="6"/>
    </row>
    <row r="11" ht="14" customHeight="1" spans="1:7">
      <c r="A11" s="4">
        <v>9</v>
      </c>
      <c r="B11" s="4" t="s">
        <v>3763</v>
      </c>
      <c r="C11" s="4" t="s">
        <v>3767</v>
      </c>
      <c r="D11" s="5" t="s">
        <v>4221</v>
      </c>
      <c r="E11" s="4" t="s">
        <v>1130</v>
      </c>
      <c r="F11" s="4" t="s">
        <v>4222</v>
      </c>
      <c r="G11" s="6"/>
    </row>
    <row r="12" ht="14" customHeight="1" spans="1:7">
      <c r="A12" s="4">
        <v>10</v>
      </c>
      <c r="B12" s="4" t="s">
        <v>3670</v>
      </c>
      <c r="C12" s="4" t="s">
        <v>3673</v>
      </c>
      <c r="D12" s="5" t="s">
        <v>4221</v>
      </c>
      <c r="E12" s="4" t="s">
        <v>1130</v>
      </c>
      <c r="F12" s="4" t="s">
        <v>4222</v>
      </c>
      <c r="G12" s="6"/>
    </row>
    <row r="13" ht="14" customHeight="1" spans="1:7">
      <c r="A13" s="4">
        <v>11</v>
      </c>
      <c r="B13" s="4" t="s">
        <v>3666</v>
      </c>
      <c r="C13" s="4" t="s">
        <v>3669</v>
      </c>
      <c r="D13" s="5" t="s">
        <v>4221</v>
      </c>
      <c r="E13" s="4" t="s">
        <v>1130</v>
      </c>
      <c r="F13" s="4" t="s">
        <v>4222</v>
      </c>
      <c r="G13" s="6"/>
    </row>
    <row r="14" ht="14" customHeight="1" spans="1:7">
      <c r="A14" s="4">
        <v>12</v>
      </c>
      <c r="B14" s="4" t="s">
        <v>3740</v>
      </c>
      <c r="C14" s="4" t="s">
        <v>3744</v>
      </c>
      <c r="D14" s="5" t="s">
        <v>4221</v>
      </c>
      <c r="E14" s="4" t="s">
        <v>1130</v>
      </c>
      <c r="F14" s="4" t="s">
        <v>4222</v>
      </c>
      <c r="G14" s="6"/>
    </row>
    <row r="15" ht="14" customHeight="1" spans="1:7">
      <c r="A15" s="4">
        <v>13</v>
      </c>
      <c r="B15" s="4" t="s">
        <v>3560</v>
      </c>
      <c r="C15" s="4" t="s">
        <v>3565</v>
      </c>
      <c r="D15" s="5" t="s">
        <v>4221</v>
      </c>
      <c r="E15" s="4" t="s">
        <v>1130</v>
      </c>
      <c r="F15" s="4" t="s">
        <v>4222</v>
      </c>
      <c r="G15" s="6"/>
    </row>
    <row r="16" ht="14" customHeight="1" spans="1:7">
      <c r="A16" s="4">
        <v>14</v>
      </c>
      <c r="B16" s="4" t="s">
        <v>3726</v>
      </c>
      <c r="C16" s="4" t="s">
        <v>3730</v>
      </c>
      <c r="D16" s="5" t="s">
        <v>4221</v>
      </c>
      <c r="E16" s="4" t="s">
        <v>1130</v>
      </c>
      <c r="F16" s="4" t="s">
        <v>4222</v>
      </c>
      <c r="G16" s="6"/>
    </row>
    <row r="17" ht="14" customHeight="1" spans="1:7">
      <c r="A17" s="4">
        <v>15</v>
      </c>
      <c r="B17" s="4" t="s">
        <v>3689</v>
      </c>
      <c r="C17" s="4" t="s">
        <v>3693</v>
      </c>
      <c r="D17" s="5" t="s">
        <v>4221</v>
      </c>
      <c r="E17" s="4" t="s">
        <v>1130</v>
      </c>
      <c r="F17" s="4" t="s">
        <v>4222</v>
      </c>
      <c r="G17" s="6"/>
    </row>
    <row r="18" ht="14" customHeight="1" spans="1:7">
      <c r="A18" s="4">
        <v>16</v>
      </c>
      <c r="B18" s="4" t="s">
        <v>3736</v>
      </c>
      <c r="C18" s="4" t="s">
        <v>3739</v>
      </c>
      <c r="D18" s="5" t="s">
        <v>4221</v>
      </c>
      <c r="E18" s="4" t="s">
        <v>1130</v>
      </c>
      <c r="F18" s="4" t="s">
        <v>4222</v>
      </c>
      <c r="G18" s="6"/>
    </row>
    <row r="19" ht="14" customHeight="1" spans="1:7">
      <c r="A19" s="4">
        <v>17</v>
      </c>
      <c r="B19" s="4" t="s">
        <v>3684</v>
      </c>
      <c r="C19" s="4" t="s">
        <v>3688</v>
      </c>
      <c r="D19" s="5" t="s">
        <v>4221</v>
      </c>
      <c r="E19" s="4" t="s">
        <v>1130</v>
      </c>
      <c r="F19" s="4" t="s">
        <v>4223</v>
      </c>
      <c r="G19" s="6"/>
    </row>
    <row r="20" ht="14" customHeight="1" spans="1:7">
      <c r="A20" s="4">
        <v>18</v>
      </c>
      <c r="B20" s="4" t="s">
        <v>3754</v>
      </c>
      <c r="C20" s="4" t="s">
        <v>3757</v>
      </c>
      <c r="D20" s="5" t="s">
        <v>4221</v>
      </c>
      <c r="E20" s="4" t="s">
        <v>1130</v>
      </c>
      <c r="F20" s="4" t="s">
        <v>4223</v>
      </c>
      <c r="G20" s="6"/>
    </row>
    <row r="21" ht="14" customHeight="1" spans="1:7">
      <c r="A21" s="4">
        <v>19</v>
      </c>
      <c r="B21" s="4" t="s">
        <v>3694</v>
      </c>
      <c r="C21" s="4" t="s">
        <v>3698</v>
      </c>
      <c r="D21" s="5" t="s">
        <v>4221</v>
      </c>
      <c r="E21" s="4" t="s">
        <v>1130</v>
      </c>
      <c r="F21" s="4" t="s">
        <v>4223</v>
      </c>
      <c r="G21" s="6"/>
    </row>
    <row r="22" ht="14" customHeight="1" spans="1:7">
      <c r="A22" s="4">
        <v>20</v>
      </c>
      <c r="B22" s="4" t="s">
        <v>3758</v>
      </c>
      <c r="C22" s="4" t="s">
        <v>3762</v>
      </c>
      <c r="D22" s="5" t="s">
        <v>4221</v>
      </c>
      <c r="E22" s="4" t="s">
        <v>1130</v>
      </c>
      <c r="F22" s="4" t="s">
        <v>4223</v>
      </c>
      <c r="G22" s="6"/>
    </row>
    <row r="23" ht="14" customHeight="1" spans="1:7">
      <c r="A23" s="4">
        <v>21</v>
      </c>
      <c r="B23" s="4" t="s">
        <v>3556</v>
      </c>
      <c r="C23" s="4" t="s">
        <v>3559</v>
      </c>
      <c r="D23" s="5" t="s">
        <v>4221</v>
      </c>
      <c r="E23" s="4" t="s">
        <v>1130</v>
      </c>
      <c r="F23" s="4" t="s">
        <v>4223</v>
      </c>
      <c r="G23" s="6"/>
    </row>
    <row r="24" ht="14" customHeight="1" spans="1:7">
      <c r="A24" s="4">
        <v>22</v>
      </c>
      <c r="B24" s="4" t="s">
        <v>3628</v>
      </c>
      <c r="C24" s="4" t="s">
        <v>3631</v>
      </c>
      <c r="D24" s="5" t="s">
        <v>4221</v>
      </c>
      <c r="E24" s="4" t="s">
        <v>1130</v>
      </c>
      <c r="F24" s="4" t="s">
        <v>4223</v>
      </c>
      <c r="G24" s="6"/>
    </row>
    <row r="25" ht="14" customHeight="1" spans="1:7">
      <c r="A25" s="4">
        <v>23</v>
      </c>
      <c r="B25" s="4" t="s">
        <v>3611</v>
      </c>
      <c r="C25" s="4" t="s">
        <v>3614</v>
      </c>
      <c r="D25" s="5" t="s">
        <v>4221</v>
      </c>
      <c r="E25" s="4" t="s">
        <v>1130</v>
      </c>
      <c r="F25" s="4" t="s">
        <v>4223</v>
      </c>
      <c r="G25" s="6"/>
    </row>
    <row r="26" ht="14" customHeight="1" spans="1:7">
      <c r="A26" s="4">
        <v>24</v>
      </c>
      <c r="B26" s="4" t="s">
        <v>3662</v>
      </c>
      <c r="C26" s="4" t="s">
        <v>3665</v>
      </c>
      <c r="D26" s="5" t="s">
        <v>4221</v>
      </c>
      <c r="E26" s="4" t="s">
        <v>1130</v>
      </c>
      <c r="F26" s="4" t="s">
        <v>4223</v>
      </c>
      <c r="G26" s="6"/>
    </row>
    <row r="27" ht="14" customHeight="1" spans="1:7">
      <c r="A27" s="4">
        <v>25</v>
      </c>
      <c r="B27" s="4" t="s">
        <v>3586</v>
      </c>
      <c r="C27" s="4" t="s">
        <v>3590</v>
      </c>
      <c r="D27" s="5" t="s">
        <v>4221</v>
      </c>
      <c r="E27" s="4" t="s">
        <v>1130</v>
      </c>
      <c r="F27" s="4" t="s">
        <v>4223</v>
      </c>
      <c r="G27" s="6"/>
    </row>
    <row r="28" ht="14" customHeight="1" spans="1:7">
      <c r="A28" s="4">
        <v>26</v>
      </c>
      <c r="B28" s="4" t="s">
        <v>3581</v>
      </c>
      <c r="C28" s="4" t="s">
        <v>3584</v>
      </c>
      <c r="D28" s="5" t="s">
        <v>4221</v>
      </c>
      <c r="E28" s="4" t="s">
        <v>1130</v>
      </c>
      <c r="F28" s="4" t="s">
        <v>4223</v>
      </c>
      <c r="G28" s="6"/>
    </row>
    <row r="29" ht="14" customHeight="1" spans="1:7">
      <c r="A29" s="4">
        <v>27</v>
      </c>
      <c r="B29" s="4" t="s">
        <v>3623</v>
      </c>
      <c r="C29" s="4" t="s">
        <v>3627</v>
      </c>
      <c r="D29" s="5" t="s">
        <v>4221</v>
      </c>
      <c r="E29" s="4" t="s">
        <v>1130</v>
      </c>
      <c r="F29" s="4" t="s">
        <v>4223</v>
      </c>
      <c r="G29" s="6"/>
    </row>
    <row r="30" ht="14" customHeight="1" spans="1:7">
      <c r="A30" s="4">
        <v>28</v>
      </c>
      <c r="B30" s="4" t="s">
        <v>1465</v>
      </c>
      <c r="C30" s="4" t="s">
        <v>1469</v>
      </c>
      <c r="D30" s="5" t="s">
        <v>4221</v>
      </c>
      <c r="E30" s="4" t="s">
        <v>124</v>
      </c>
      <c r="F30" s="4" t="s">
        <v>4222</v>
      </c>
      <c r="G30" s="6"/>
    </row>
    <row r="31" ht="14" customHeight="1" spans="1:7">
      <c r="A31" s="4">
        <v>29</v>
      </c>
      <c r="B31" s="4" t="s">
        <v>1141</v>
      </c>
      <c r="C31" s="4" t="s">
        <v>1145</v>
      </c>
      <c r="D31" s="5" t="s">
        <v>4221</v>
      </c>
      <c r="E31" s="4" t="s">
        <v>124</v>
      </c>
      <c r="F31" s="4" t="s">
        <v>4222</v>
      </c>
      <c r="G31" s="6"/>
    </row>
    <row r="32" ht="14" customHeight="1" spans="1:7">
      <c r="A32" s="4">
        <v>30</v>
      </c>
      <c r="B32" s="4" t="s">
        <v>192</v>
      </c>
      <c r="C32" s="4" t="s">
        <v>195</v>
      </c>
      <c r="D32" s="5" t="s">
        <v>4221</v>
      </c>
      <c r="E32" s="4" t="s">
        <v>124</v>
      </c>
      <c r="F32" s="4" t="s">
        <v>4222</v>
      </c>
      <c r="G32" s="6"/>
    </row>
    <row r="33" ht="14" customHeight="1" spans="1:7">
      <c r="A33" s="4">
        <v>31</v>
      </c>
      <c r="B33" s="4" t="s">
        <v>448</v>
      </c>
      <c r="C33" s="4" t="s">
        <v>452</v>
      </c>
      <c r="D33" s="5" t="s">
        <v>4221</v>
      </c>
      <c r="E33" s="4" t="s">
        <v>124</v>
      </c>
      <c r="F33" s="4" t="s">
        <v>4222</v>
      </c>
      <c r="G33" s="6"/>
    </row>
    <row r="34" ht="14" customHeight="1" spans="1:7">
      <c r="A34" s="4">
        <v>32</v>
      </c>
      <c r="B34" s="4" t="s">
        <v>425</v>
      </c>
      <c r="C34" s="4" t="s">
        <v>429</v>
      </c>
      <c r="D34" s="5" t="s">
        <v>4221</v>
      </c>
      <c r="E34" s="4" t="s">
        <v>124</v>
      </c>
      <c r="F34" s="4" t="s">
        <v>4222</v>
      </c>
      <c r="G34" s="6"/>
    </row>
    <row r="35" ht="14" customHeight="1" spans="1:7">
      <c r="A35" s="4">
        <v>33</v>
      </c>
      <c r="B35" s="4" t="s">
        <v>1399</v>
      </c>
      <c r="C35" s="4" t="s">
        <v>1402</v>
      </c>
      <c r="D35" s="5" t="s">
        <v>4221</v>
      </c>
      <c r="E35" s="4" t="s">
        <v>124</v>
      </c>
      <c r="F35" s="4" t="s">
        <v>4222</v>
      </c>
      <c r="G35" s="6"/>
    </row>
    <row r="36" ht="14" customHeight="1" spans="1:7">
      <c r="A36" s="4">
        <v>34</v>
      </c>
      <c r="B36" s="4" t="s">
        <v>1507</v>
      </c>
      <c r="C36" s="4" t="s">
        <v>1510</v>
      </c>
      <c r="D36" s="5" t="s">
        <v>4221</v>
      </c>
      <c r="E36" s="4" t="s">
        <v>124</v>
      </c>
      <c r="F36" s="4" t="s">
        <v>4222</v>
      </c>
      <c r="G36" s="6"/>
    </row>
    <row r="37" ht="14" customHeight="1" spans="1:7">
      <c r="A37" s="4">
        <v>35</v>
      </c>
      <c r="B37" s="4" t="s">
        <v>1241</v>
      </c>
      <c r="C37" s="4" t="s">
        <v>1245</v>
      </c>
      <c r="D37" s="5" t="s">
        <v>4221</v>
      </c>
      <c r="E37" s="4" t="s">
        <v>124</v>
      </c>
      <c r="F37" s="4" t="s">
        <v>4222</v>
      </c>
      <c r="G37" s="6"/>
    </row>
    <row r="38" ht="14" customHeight="1" spans="1:7">
      <c r="A38" s="4">
        <v>36</v>
      </c>
      <c r="B38" s="4" t="s">
        <v>668</v>
      </c>
      <c r="C38" s="4" t="s">
        <v>672</v>
      </c>
      <c r="D38" s="5" t="s">
        <v>4221</v>
      </c>
      <c r="E38" s="4" t="s">
        <v>124</v>
      </c>
      <c r="F38" s="4" t="s">
        <v>4222</v>
      </c>
      <c r="G38" s="6"/>
    </row>
    <row r="39" ht="14" customHeight="1" spans="1:7">
      <c r="A39" s="4">
        <v>37</v>
      </c>
      <c r="B39" s="4" t="s">
        <v>327</v>
      </c>
      <c r="C39" s="4" t="s">
        <v>330</v>
      </c>
      <c r="D39" s="5" t="s">
        <v>4221</v>
      </c>
      <c r="E39" s="4" t="s">
        <v>124</v>
      </c>
      <c r="F39" s="4" t="s">
        <v>4222</v>
      </c>
      <c r="G39" s="6"/>
    </row>
    <row r="40" ht="14" customHeight="1" spans="1:7">
      <c r="A40" s="4">
        <v>38</v>
      </c>
      <c r="B40" s="4" t="s">
        <v>282</v>
      </c>
      <c r="C40" s="4" t="s">
        <v>286</v>
      </c>
      <c r="D40" s="5" t="s">
        <v>4221</v>
      </c>
      <c r="E40" s="4" t="s">
        <v>124</v>
      </c>
      <c r="F40" s="4" t="s">
        <v>4222</v>
      </c>
      <c r="G40" s="6"/>
    </row>
    <row r="41" ht="14" customHeight="1" spans="1:7">
      <c r="A41" s="4">
        <v>39</v>
      </c>
      <c r="B41" s="4" t="s">
        <v>359</v>
      </c>
      <c r="C41" s="4" t="s">
        <v>363</v>
      </c>
      <c r="D41" s="5" t="s">
        <v>4221</v>
      </c>
      <c r="E41" s="4" t="s">
        <v>124</v>
      </c>
      <c r="F41" s="4" t="s">
        <v>4222</v>
      </c>
      <c r="G41" s="6"/>
    </row>
    <row r="42" ht="14" customHeight="1" spans="1:7">
      <c r="A42" s="4">
        <v>40</v>
      </c>
      <c r="B42" s="4" t="s">
        <v>415</v>
      </c>
      <c r="C42" s="4" t="s">
        <v>419</v>
      </c>
      <c r="D42" s="5" t="s">
        <v>4221</v>
      </c>
      <c r="E42" s="4" t="s">
        <v>124</v>
      </c>
      <c r="F42" s="4" t="s">
        <v>4222</v>
      </c>
      <c r="G42" s="6"/>
    </row>
    <row r="43" ht="14" customHeight="1" spans="1:7">
      <c r="A43" s="4">
        <v>41</v>
      </c>
      <c r="B43" s="4" t="s">
        <v>883</v>
      </c>
      <c r="C43" s="4" t="s">
        <v>887</v>
      </c>
      <c r="D43" s="5" t="s">
        <v>4221</v>
      </c>
      <c r="E43" s="4" t="s">
        <v>124</v>
      </c>
      <c r="F43" s="4" t="s">
        <v>4222</v>
      </c>
      <c r="G43" s="6"/>
    </row>
    <row r="44" ht="14" customHeight="1" spans="1:7">
      <c r="A44" s="4">
        <v>42</v>
      </c>
      <c r="B44" s="4" t="s">
        <v>262</v>
      </c>
      <c r="C44" s="4" t="s">
        <v>266</v>
      </c>
      <c r="D44" s="5" t="s">
        <v>4221</v>
      </c>
      <c r="E44" s="4" t="s">
        <v>124</v>
      </c>
      <c r="F44" s="4" t="s">
        <v>4222</v>
      </c>
      <c r="G44" s="6"/>
    </row>
    <row r="45" ht="14" customHeight="1" spans="1:7">
      <c r="A45" s="4">
        <v>43</v>
      </c>
      <c r="B45" s="4" t="s">
        <v>122</v>
      </c>
      <c r="C45" s="4" t="s">
        <v>127</v>
      </c>
      <c r="D45" s="5" t="s">
        <v>4221</v>
      </c>
      <c r="E45" s="4" t="s">
        <v>124</v>
      </c>
      <c r="F45" s="4" t="s">
        <v>4222</v>
      </c>
      <c r="G45" s="6"/>
    </row>
    <row r="46" ht="14" customHeight="1" spans="1:7">
      <c r="A46" s="4">
        <v>44</v>
      </c>
      <c r="B46" s="4" t="s">
        <v>420</v>
      </c>
      <c r="C46" s="4" t="s">
        <v>424</v>
      </c>
      <c r="D46" s="5" t="s">
        <v>4221</v>
      </c>
      <c r="E46" s="4" t="s">
        <v>124</v>
      </c>
      <c r="F46" s="4" t="s">
        <v>4222</v>
      </c>
      <c r="G46" s="6"/>
    </row>
    <row r="47" ht="14" customHeight="1" spans="1:7">
      <c r="A47" s="4">
        <v>45</v>
      </c>
      <c r="B47" s="4" t="s">
        <v>1189</v>
      </c>
      <c r="C47" s="4" t="s">
        <v>1192</v>
      </c>
      <c r="D47" s="5" t="s">
        <v>4221</v>
      </c>
      <c r="E47" s="4" t="s">
        <v>124</v>
      </c>
      <c r="F47" s="4" t="s">
        <v>4222</v>
      </c>
      <c r="G47" s="6"/>
    </row>
    <row r="48" ht="14" customHeight="1" spans="1:7">
      <c r="A48" s="4">
        <v>46</v>
      </c>
      <c r="B48" s="4" t="s">
        <v>1069</v>
      </c>
      <c r="C48" s="4" t="s">
        <v>1073</v>
      </c>
      <c r="D48" s="5" t="s">
        <v>4221</v>
      </c>
      <c r="E48" s="4" t="s">
        <v>124</v>
      </c>
      <c r="F48" s="4" t="s">
        <v>4222</v>
      </c>
      <c r="G48" s="6"/>
    </row>
    <row r="49" ht="14" customHeight="1" spans="1:7">
      <c r="A49" s="4">
        <v>47</v>
      </c>
      <c r="B49" s="4" t="s">
        <v>1336</v>
      </c>
      <c r="C49" s="4" t="s">
        <v>1339</v>
      </c>
      <c r="D49" s="5" t="s">
        <v>4221</v>
      </c>
      <c r="E49" s="4" t="s">
        <v>124</v>
      </c>
      <c r="F49" s="4" t="s">
        <v>4222</v>
      </c>
      <c r="G49" s="6"/>
    </row>
    <row r="50" ht="14" customHeight="1" spans="1:7">
      <c r="A50" s="4">
        <v>48</v>
      </c>
      <c r="B50" s="4" t="s">
        <v>606</v>
      </c>
      <c r="C50" s="4" t="s">
        <v>609</v>
      </c>
      <c r="D50" s="5" t="s">
        <v>4221</v>
      </c>
      <c r="E50" s="4" t="s">
        <v>124</v>
      </c>
      <c r="F50" s="4" t="s">
        <v>4222</v>
      </c>
      <c r="G50" s="6"/>
    </row>
    <row r="51" ht="14" customHeight="1" spans="1:7">
      <c r="A51" s="4">
        <v>49</v>
      </c>
      <c r="B51" s="4" t="s">
        <v>722</v>
      </c>
      <c r="C51" s="4" t="s">
        <v>726</v>
      </c>
      <c r="D51" s="5" t="s">
        <v>4221</v>
      </c>
      <c r="E51" s="4" t="s">
        <v>124</v>
      </c>
      <c r="F51" s="4" t="s">
        <v>4222</v>
      </c>
      <c r="G51" s="6"/>
    </row>
    <row r="52" ht="14" customHeight="1" spans="1:7">
      <c r="A52" s="4">
        <v>50</v>
      </c>
      <c r="B52" s="4" t="s">
        <v>196</v>
      </c>
      <c r="C52" s="4" t="s">
        <v>201</v>
      </c>
      <c r="D52" s="5" t="s">
        <v>4221</v>
      </c>
      <c r="E52" s="4" t="s">
        <v>124</v>
      </c>
      <c r="F52" s="4" t="s">
        <v>4222</v>
      </c>
      <c r="G52" s="6"/>
    </row>
    <row r="53" ht="14" customHeight="1" spans="1:7">
      <c r="A53" s="4">
        <v>51</v>
      </c>
      <c r="B53" s="4" t="s">
        <v>1525</v>
      </c>
      <c r="C53" s="4" t="s">
        <v>1529</v>
      </c>
      <c r="D53" s="5" t="s">
        <v>4221</v>
      </c>
      <c r="E53" s="4" t="s">
        <v>124</v>
      </c>
      <c r="F53" s="4" t="s">
        <v>4222</v>
      </c>
      <c r="G53" s="6"/>
    </row>
    <row r="54" ht="14" customHeight="1" spans="1:7">
      <c r="A54" s="4">
        <v>52</v>
      </c>
      <c r="B54" s="4" t="s">
        <v>1057</v>
      </c>
      <c r="C54" s="4" t="s">
        <v>1060</v>
      </c>
      <c r="D54" s="5" t="s">
        <v>4221</v>
      </c>
      <c r="E54" s="4" t="s">
        <v>124</v>
      </c>
      <c r="F54" s="4" t="s">
        <v>4222</v>
      </c>
      <c r="G54" s="6"/>
    </row>
    <row r="55" ht="14" customHeight="1" spans="1:7">
      <c r="A55" s="4">
        <v>53</v>
      </c>
      <c r="B55" s="4" t="s">
        <v>335</v>
      </c>
      <c r="C55" s="4" t="s">
        <v>339</v>
      </c>
      <c r="D55" s="5" t="s">
        <v>4221</v>
      </c>
      <c r="E55" s="4" t="s">
        <v>124</v>
      </c>
      <c r="F55" s="4" t="s">
        <v>4222</v>
      </c>
      <c r="G55" s="6"/>
    </row>
    <row r="56" ht="14" customHeight="1" spans="1:7">
      <c r="A56" s="4">
        <v>54</v>
      </c>
      <c r="B56" s="4" t="s">
        <v>1438</v>
      </c>
      <c r="C56" s="4" t="s">
        <v>1441</v>
      </c>
      <c r="D56" s="5" t="s">
        <v>4221</v>
      </c>
      <c r="E56" s="4" t="s">
        <v>124</v>
      </c>
      <c r="F56" s="4" t="s">
        <v>4222</v>
      </c>
      <c r="G56" s="6"/>
    </row>
    <row r="57" ht="14" customHeight="1" spans="1:7">
      <c r="A57" s="4">
        <v>55</v>
      </c>
      <c r="B57" s="4" t="s">
        <v>1362</v>
      </c>
      <c r="C57" s="4" t="s">
        <v>1365</v>
      </c>
      <c r="D57" s="5" t="s">
        <v>4221</v>
      </c>
      <c r="E57" s="4" t="s">
        <v>124</v>
      </c>
      <c r="F57" s="4" t="s">
        <v>4222</v>
      </c>
      <c r="G57" s="6"/>
    </row>
    <row r="58" ht="14" customHeight="1" spans="1:7">
      <c r="A58" s="4">
        <v>56</v>
      </c>
      <c r="B58" s="4" t="s">
        <v>384</v>
      </c>
      <c r="C58" s="4" t="s">
        <v>388</v>
      </c>
      <c r="D58" s="5" t="s">
        <v>4221</v>
      </c>
      <c r="E58" s="4" t="s">
        <v>124</v>
      </c>
      <c r="F58" s="4" t="s">
        <v>4222</v>
      </c>
      <c r="G58" s="6"/>
    </row>
    <row r="59" ht="14" customHeight="1" spans="1:7">
      <c r="A59" s="4">
        <v>57</v>
      </c>
      <c r="B59" s="4" t="s">
        <v>695</v>
      </c>
      <c r="C59" s="4" t="s">
        <v>699</v>
      </c>
      <c r="D59" s="5" t="s">
        <v>4221</v>
      </c>
      <c r="E59" s="4" t="s">
        <v>124</v>
      </c>
      <c r="F59" s="4" t="s">
        <v>4222</v>
      </c>
      <c r="G59" s="6"/>
    </row>
    <row r="60" ht="14" customHeight="1" spans="1:7">
      <c r="A60" s="4">
        <v>58</v>
      </c>
      <c r="B60" s="4" t="s">
        <v>287</v>
      </c>
      <c r="C60" s="4" t="s">
        <v>290</v>
      </c>
      <c r="D60" s="5" t="s">
        <v>4221</v>
      </c>
      <c r="E60" s="4" t="s">
        <v>124</v>
      </c>
      <c r="F60" s="4" t="s">
        <v>4222</v>
      </c>
      <c r="G60" s="6"/>
    </row>
    <row r="61" ht="14" customHeight="1" spans="1:7">
      <c r="A61" s="4">
        <v>59</v>
      </c>
      <c r="B61" s="4" t="s">
        <v>349</v>
      </c>
      <c r="C61" s="4" t="s">
        <v>353</v>
      </c>
      <c r="D61" s="5" t="s">
        <v>4221</v>
      </c>
      <c r="E61" s="4" t="s">
        <v>124</v>
      </c>
      <c r="F61" s="4" t="s">
        <v>4222</v>
      </c>
      <c r="G61" s="6"/>
    </row>
    <row r="62" ht="14" customHeight="1" spans="1:7">
      <c r="A62" s="4">
        <v>60</v>
      </c>
      <c r="B62" s="4" t="s">
        <v>1029</v>
      </c>
      <c r="C62" s="4" t="s">
        <v>1033</v>
      </c>
      <c r="D62" s="5" t="s">
        <v>4221</v>
      </c>
      <c r="E62" s="4" t="s">
        <v>124</v>
      </c>
      <c r="F62" s="4" t="s">
        <v>4222</v>
      </c>
      <c r="G62" s="6"/>
    </row>
    <row r="63" ht="14" customHeight="1" spans="1:7">
      <c r="A63" s="4">
        <v>61</v>
      </c>
      <c r="B63" s="4" t="s">
        <v>856</v>
      </c>
      <c r="C63" s="4" t="s">
        <v>859</v>
      </c>
      <c r="D63" s="5" t="s">
        <v>4221</v>
      </c>
      <c r="E63" s="4" t="s">
        <v>124</v>
      </c>
      <c r="F63" s="4" t="s">
        <v>4222</v>
      </c>
      <c r="G63" s="6"/>
    </row>
    <row r="64" ht="14" customHeight="1" spans="1:7">
      <c r="A64" s="4">
        <v>62</v>
      </c>
      <c r="B64" s="4" t="s">
        <v>1047</v>
      </c>
      <c r="C64" s="4" t="s">
        <v>1051</v>
      </c>
      <c r="D64" s="5" t="s">
        <v>4221</v>
      </c>
      <c r="E64" s="4" t="s">
        <v>124</v>
      </c>
      <c r="F64" s="4" t="s">
        <v>4222</v>
      </c>
      <c r="G64" s="6"/>
    </row>
    <row r="65" ht="14" customHeight="1" spans="1:7">
      <c r="A65" s="4">
        <v>63</v>
      </c>
      <c r="B65" s="4" t="s">
        <v>908</v>
      </c>
      <c r="C65" s="4" t="s">
        <v>911</v>
      </c>
      <c r="D65" s="5" t="s">
        <v>4221</v>
      </c>
      <c r="E65" s="4" t="s">
        <v>124</v>
      </c>
      <c r="F65" s="4" t="s">
        <v>4222</v>
      </c>
      <c r="G65" s="6"/>
    </row>
    <row r="66" ht="14" customHeight="1" spans="1:7">
      <c r="A66" s="4">
        <v>64</v>
      </c>
      <c r="B66" s="4" t="s">
        <v>504</v>
      </c>
      <c r="C66" s="4" t="s">
        <v>508</v>
      </c>
      <c r="D66" s="5" t="s">
        <v>4221</v>
      </c>
      <c r="E66" s="4" t="s">
        <v>124</v>
      </c>
      <c r="F66" s="4" t="s">
        <v>4222</v>
      </c>
      <c r="G66" s="6"/>
    </row>
    <row r="67" ht="14" customHeight="1" spans="1:7">
      <c r="A67" s="4">
        <v>65</v>
      </c>
      <c r="B67" s="4" t="s">
        <v>1084</v>
      </c>
      <c r="C67" s="4" t="s">
        <v>1087</v>
      </c>
      <c r="D67" s="5" t="s">
        <v>4221</v>
      </c>
      <c r="E67" s="4" t="s">
        <v>124</v>
      </c>
      <c r="F67" s="4" t="s">
        <v>4222</v>
      </c>
      <c r="G67" s="6"/>
    </row>
    <row r="68" ht="14" customHeight="1" spans="1:7">
      <c r="A68" s="4">
        <v>66</v>
      </c>
      <c r="B68" s="4" t="s">
        <v>1498</v>
      </c>
      <c r="C68" s="4" t="s">
        <v>1501</v>
      </c>
      <c r="D68" s="5" t="s">
        <v>4221</v>
      </c>
      <c r="E68" s="4" t="s">
        <v>124</v>
      </c>
      <c r="F68" s="4" t="s">
        <v>4222</v>
      </c>
      <c r="G68" s="6"/>
    </row>
    <row r="69" ht="14" customHeight="1" spans="1:7">
      <c r="A69" s="4">
        <v>67</v>
      </c>
      <c r="B69" s="4" t="s">
        <v>435</v>
      </c>
      <c r="C69" s="4" t="s">
        <v>438</v>
      </c>
      <c r="D69" s="5" t="s">
        <v>4221</v>
      </c>
      <c r="E69" s="4" t="s">
        <v>124</v>
      </c>
      <c r="F69" s="4" t="s">
        <v>4222</v>
      </c>
      <c r="G69" s="6"/>
    </row>
    <row r="70" ht="14" customHeight="1" spans="1:7">
      <c r="A70" s="4">
        <v>68</v>
      </c>
      <c r="B70" s="4" t="s">
        <v>300</v>
      </c>
      <c r="C70" s="4" t="s">
        <v>304</v>
      </c>
      <c r="D70" s="5" t="s">
        <v>4221</v>
      </c>
      <c r="E70" s="4" t="s">
        <v>124</v>
      </c>
      <c r="F70" s="4" t="s">
        <v>4222</v>
      </c>
      <c r="G70" s="6"/>
    </row>
    <row r="71" ht="14" customHeight="1" spans="1:7">
      <c r="A71" s="4">
        <v>69</v>
      </c>
      <c r="B71" s="4" t="s">
        <v>1125</v>
      </c>
      <c r="C71" s="4" t="s">
        <v>1129</v>
      </c>
      <c r="D71" s="5" t="s">
        <v>4221</v>
      </c>
      <c r="E71" s="4" t="s">
        <v>124</v>
      </c>
      <c r="F71" s="4" t="s">
        <v>4222</v>
      </c>
      <c r="G71" s="6"/>
    </row>
    <row r="72" ht="14" customHeight="1" spans="1:7">
      <c r="A72" s="4">
        <v>70</v>
      </c>
      <c r="B72" s="4" t="s">
        <v>439</v>
      </c>
      <c r="C72" s="4" t="s">
        <v>443</v>
      </c>
      <c r="D72" s="5" t="s">
        <v>4221</v>
      </c>
      <c r="E72" s="4" t="s">
        <v>124</v>
      </c>
      <c r="F72" s="4" t="s">
        <v>4222</v>
      </c>
      <c r="G72" s="6"/>
    </row>
    <row r="73" ht="14" customHeight="1" spans="1:7">
      <c r="A73" s="4">
        <v>71</v>
      </c>
      <c r="B73" s="4" t="s">
        <v>806</v>
      </c>
      <c r="C73" s="4" t="s">
        <v>809</v>
      </c>
      <c r="D73" s="5" t="s">
        <v>4221</v>
      </c>
      <c r="E73" s="4" t="s">
        <v>124</v>
      </c>
      <c r="F73" s="4" t="s">
        <v>4222</v>
      </c>
      <c r="G73" s="6"/>
    </row>
    <row r="74" ht="14" customHeight="1" spans="1:7">
      <c r="A74" s="4">
        <v>72</v>
      </c>
      <c r="B74" s="4" t="s">
        <v>267</v>
      </c>
      <c r="C74" s="4" t="s">
        <v>271</v>
      </c>
      <c r="D74" s="5" t="s">
        <v>4221</v>
      </c>
      <c r="E74" s="4" t="s">
        <v>124</v>
      </c>
      <c r="F74" s="4" t="s">
        <v>4222</v>
      </c>
      <c r="G74" s="6"/>
    </row>
    <row r="75" ht="14" customHeight="1" spans="1:7">
      <c r="A75" s="4">
        <v>73</v>
      </c>
      <c r="B75" s="4" t="s">
        <v>221</v>
      </c>
      <c r="C75" s="4" t="s">
        <v>225</v>
      </c>
      <c r="D75" s="5" t="s">
        <v>4221</v>
      </c>
      <c r="E75" s="4" t="s">
        <v>124</v>
      </c>
      <c r="F75" s="4" t="s">
        <v>4222</v>
      </c>
      <c r="G75" s="6"/>
    </row>
    <row r="76" ht="14" customHeight="1" spans="1:7">
      <c r="A76" s="4">
        <v>74</v>
      </c>
      <c r="B76" s="4" t="s">
        <v>1156</v>
      </c>
      <c r="C76" s="4" t="s">
        <v>1160</v>
      </c>
      <c r="D76" s="5" t="s">
        <v>4221</v>
      </c>
      <c r="E76" s="4" t="s">
        <v>124</v>
      </c>
      <c r="F76" s="4" t="s">
        <v>4222</v>
      </c>
      <c r="G76" s="6"/>
    </row>
    <row r="77" ht="14" customHeight="1" spans="1:7">
      <c r="A77" s="4">
        <v>75</v>
      </c>
      <c r="B77" s="4" t="s">
        <v>1454</v>
      </c>
      <c r="C77" s="4" t="s">
        <v>1459</v>
      </c>
      <c r="D77" s="5" t="s">
        <v>4221</v>
      </c>
      <c r="E77" s="4" t="s">
        <v>124</v>
      </c>
      <c r="F77" s="4" t="s">
        <v>4222</v>
      </c>
      <c r="G77" s="6"/>
    </row>
    <row r="78" ht="14" customHeight="1" spans="1:7">
      <c r="A78" s="4">
        <v>76</v>
      </c>
      <c r="B78" s="4" t="s">
        <v>171</v>
      </c>
      <c r="C78" s="4" t="s">
        <v>176</v>
      </c>
      <c r="D78" s="5" t="s">
        <v>4221</v>
      </c>
      <c r="E78" s="4" t="s">
        <v>124</v>
      </c>
      <c r="F78" s="4" t="s">
        <v>4222</v>
      </c>
      <c r="G78" s="6"/>
    </row>
    <row r="79" ht="14" customHeight="1" spans="1:7">
      <c r="A79" s="4">
        <v>77</v>
      </c>
      <c r="B79" s="4" t="s">
        <v>576</v>
      </c>
      <c r="C79" s="4" t="s">
        <v>580</v>
      </c>
      <c r="D79" s="5" t="s">
        <v>4221</v>
      </c>
      <c r="E79" s="4" t="s">
        <v>124</v>
      </c>
      <c r="F79" s="4" t="s">
        <v>4222</v>
      </c>
      <c r="G79" s="6"/>
    </row>
    <row r="80" ht="14" customHeight="1" spans="1:7">
      <c r="A80" s="4">
        <v>78</v>
      </c>
      <c r="B80" s="4" t="s">
        <v>917</v>
      </c>
      <c r="C80" s="4" t="s">
        <v>921</v>
      </c>
      <c r="D80" s="5" t="s">
        <v>4221</v>
      </c>
      <c r="E80" s="4" t="s">
        <v>124</v>
      </c>
      <c r="F80" s="4" t="s">
        <v>4222</v>
      </c>
      <c r="G80" s="6"/>
    </row>
    <row r="81" ht="14" customHeight="1" spans="1:7">
      <c r="A81" s="4">
        <v>79</v>
      </c>
      <c r="B81" s="4" t="s">
        <v>700</v>
      </c>
      <c r="C81" s="4" t="s">
        <v>704</v>
      </c>
      <c r="D81" s="5" t="s">
        <v>4221</v>
      </c>
      <c r="E81" s="4" t="s">
        <v>124</v>
      </c>
      <c r="F81" s="4" t="s">
        <v>4223</v>
      </c>
      <c r="G81" s="6"/>
    </row>
    <row r="82" ht="14" customHeight="1" spans="1:7">
      <c r="A82" s="4">
        <v>80</v>
      </c>
      <c r="B82" s="4" t="s">
        <v>654</v>
      </c>
      <c r="C82" s="4" t="s">
        <v>658</v>
      </c>
      <c r="D82" s="5" t="s">
        <v>4221</v>
      </c>
      <c r="E82" s="4" t="s">
        <v>124</v>
      </c>
      <c r="F82" s="4" t="s">
        <v>4223</v>
      </c>
      <c r="G82" s="6"/>
    </row>
    <row r="83" ht="14" customHeight="1" spans="1:7">
      <c r="A83" s="4">
        <v>81</v>
      </c>
      <c r="B83" s="4" t="s">
        <v>663</v>
      </c>
      <c r="C83" s="4" t="s">
        <v>667</v>
      </c>
      <c r="D83" s="5" t="s">
        <v>4221</v>
      </c>
      <c r="E83" s="4" t="s">
        <v>124</v>
      </c>
      <c r="F83" s="4" t="s">
        <v>4223</v>
      </c>
      <c r="G83" s="6"/>
    </row>
    <row r="84" ht="14" customHeight="1" spans="1:7">
      <c r="A84" s="4">
        <v>82</v>
      </c>
      <c r="B84" s="4" t="s">
        <v>594</v>
      </c>
      <c r="C84" s="4" t="s">
        <v>597</v>
      </c>
      <c r="D84" s="5" t="s">
        <v>4221</v>
      </c>
      <c r="E84" s="4" t="s">
        <v>124</v>
      </c>
      <c r="F84" s="4" t="s">
        <v>4223</v>
      </c>
      <c r="G84" s="6"/>
    </row>
    <row r="85" ht="14" customHeight="1" spans="1:7">
      <c r="A85" s="4">
        <v>83</v>
      </c>
      <c r="B85" s="4" t="s">
        <v>494</v>
      </c>
      <c r="C85" s="4" t="s">
        <v>498</v>
      </c>
      <c r="D85" s="5" t="s">
        <v>4221</v>
      </c>
      <c r="E85" s="4" t="s">
        <v>124</v>
      </c>
      <c r="F85" s="4" t="s">
        <v>4223</v>
      </c>
      <c r="G85" s="6"/>
    </row>
    <row r="86" ht="14" customHeight="1" spans="1:7">
      <c r="A86" s="4">
        <v>84</v>
      </c>
      <c r="B86" s="4" t="s">
        <v>467</v>
      </c>
      <c r="C86" s="4" t="s">
        <v>470</v>
      </c>
      <c r="D86" s="5" t="s">
        <v>4221</v>
      </c>
      <c r="E86" s="4" t="s">
        <v>124</v>
      </c>
      <c r="F86" s="4" t="s">
        <v>4223</v>
      </c>
      <c r="G86" s="6"/>
    </row>
    <row r="87" ht="14" customHeight="1" spans="1:7">
      <c r="A87" s="4">
        <v>85</v>
      </c>
      <c r="B87" s="4" t="s">
        <v>552</v>
      </c>
      <c r="C87" s="4" t="s">
        <v>556</v>
      </c>
      <c r="D87" s="5" t="s">
        <v>4221</v>
      </c>
      <c r="E87" s="4" t="s">
        <v>124</v>
      </c>
      <c r="F87" s="4" t="s">
        <v>4223</v>
      </c>
      <c r="G87" s="6"/>
    </row>
    <row r="88" ht="14" customHeight="1" spans="1:7">
      <c r="A88" s="4">
        <v>86</v>
      </c>
      <c r="B88" s="4" t="s">
        <v>177</v>
      </c>
      <c r="C88" s="4" t="s">
        <v>182</v>
      </c>
      <c r="D88" s="5" t="s">
        <v>4221</v>
      </c>
      <c r="E88" s="4" t="s">
        <v>124</v>
      </c>
      <c r="F88" s="4" t="s">
        <v>4223</v>
      </c>
      <c r="G88" s="6"/>
    </row>
    <row r="89" ht="14" customHeight="1" spans="1:7">
      <c r="A89" s="4">
        <v>87</v>
      </c>
      <c r="B89" s="4" t="s">
        <v>824</v>
      </c>
      <c r="C89" s="4" t="s">
        <v>828</v>
      </c>
      <c r="D89" s="5" t="s">
        <v>4221</v>
      </c>
      <c r="E89" s="4" t="s">
        <v>124</v>
      </c>
      <c r="F89" s="4" t="s">
        <v>4223</v>
      </c>
      <c r="G89" s="6"/>
    </row>
    <row r="90" ht="14" customHeight="1" spans="1:7">
      <c r="A90" s="4">
        <v>88</v>
      </c>
      <c r="B90" s="4" t="s">
        <v>530</v>
      </c>
      <c r="C90" s="4" t="s">
        <v>534</v>
      </c>
      <c r="D90" s="5" t="s">
        <v>4221</v>
      </c>
      <c r="E90" s="4" t="s">
        <v>124</v>
      </c>
      <c r="F90" s="4" t="s">
        <v>4223</v>
      </c>
      <c r="G90" s="6"/>
    </row>
    <row r="91" ht="14" customHeight="1" spans="1:7">
      <c r="A91" s="4">
        <v>89</v>
      </c>
      <c r="B91" s="4" t="s">
        <v>463</v>
      </c>
      <c r="C91" s="4" t="s">
        <v>466</v>
      </c>
      <c r="D91" s="5" t="s">
        <v>4221</v>
      </c>
      <c r="E91" s="4" t="s">
        <v>124</v>
      </c>
      <c r="F91" s="4" t="s">
        <v>4223</v>
      </c>
      <c r="G91" s="6"/>
    </row>
    <row r="92" ht="14" customHeight="1" spans="1:7">
      <c r="A92" s="4">
        <v>90</v>
      </c>
      <c r="B92" s="4" t="s">
        <v>1331</v>
      </c>
      <c r="C92" s="4" t="s">
        <v>1335</v>
      </c>
      <c r="D92" s="5" t="s">
        <v>4221</v>
      </c>
      <c r="E92" s="4" t="s">
        <v>124</v>
      </c>
      <c r="F92" s="4" t="s">
        <v>4223</v>
      </c>
      <c r="G92" s="6"/>
    </row>
    <row r="93" ht="14" customHeight="1" spans="1:7">
      <c r="A93" s="4">
        <v>91</v>
      </c>
      <c r="B93" s="4" t="s">
        <v>1116</v>
      </c>
      <c r="C93" s="4" t="s">
        <v>1119</v>
      </c>
      <c r="D93" s="5" t="s">
        <v>4221</v>
      </c>
      <c r="E93" s="4" t="s">
        <v>124</v>
      </c>
      <c r="F93" s="4" t="s">
        <v>4223</v>
      </c>
      <c r="G93" s="6"/>
    </row>
    <row r="94" ht="14" customHeight="1" spans="1:7">
      <c r="A94" s="4">
        <v>92</v>
      </c>
      <c r="B94" s="4" t="s">
        <v>313</v>
      </c>
      <c r="C94" s="4" t="s">
        <v>317</v>
      </c>
      <c r="D94" s="5" t="s">
        <v>4221</v>
      </c>
      <c r="E94" s="4" t="s">
        <v>124</v>
      </c>
      <c r="F94" s="4" t="s">
        <v>4223</v>
      </c>
      <c r="G94" s="6"/>
    </row>
    <row r="95" ht="14" customHeight="1" spans="1:7">
      <c r="A95" s="4">
        <v>93</v>
      </c>
      <c r="B95" s="4" t="s">
        <v>1299</v>
      </c>
      <c r="C95" s="4" t="s">
        <v>1303</v>
      </c>
      <c r="D95" s="5" t="s">
        <v>4221</v>
      </c>
      <c r="E95" s="4" t="s">
        <v>124</v>
      </c>
      <c r="F95" s="4" t="s">
        <v>4223</v>
      </c>
      <c r="G95" s="6"/>
    </row>
    <row r="96" ht="14" customHeight="1" spans="1:7">
      <c r="A96" s="4">
        <v>94</v>
      </c>
      <c r="B96" s="4" t="s">
        <v>940</v>
      </c>
      <c r="C96" s="4" t="s">
        <v>944</v>
      </c>
      <c r="D96" s="5" t="s">
        <v>4221</v>
      </c>
      <c r="E96" s="4" t="s">
        <v>124</v>
      </c>
      <c r="F96" s="4" t="s">
        <v>4223</v>
      </c>
      <c r="G96" s="6"/>
    </row>
    <row r="97" ht="14" customHeight="1" spans="1:7">
      <c r="A97" s="4">
        <v>95</v>
      </c>
      <c r="B97" s="4" t="s">
        <v>1246</v>
      </c>
      <c r="C97" s="4" t="s">
        <v>1250</v>
      </c>
      <c r="D97" s="5" t="s">
        <v>4221</v>
      </c>
      <c r="E97" s="4" t="s">
        <v>124</v>
      </c>
      <c r="F97" s="4" t="s">
        <v>4223</v>
      </c>
      <c r="G97" s="6"/>
    </row>
    <row r="98" ht="14" customHeight="1" spans="1:7">
      <c r="A98" s="4">
        <v>96</v>
      </c>
      <c r="B98" s="4" t="s">
        <v>458</v>
      </c>
      <c r="C98" s="4" t="s">
        <v>462</v>
      </c>
      <c r="D98" s="5" t="s">
        <v>4221</v>
      </c>
      <c r="E98" s="4" t="s">
        <v>124</v>
      </c>
      <c r="F98" s="4" t="s">
        <v>4223</v>
      </c>
      <c r="G98" s="6"/>
    </row>
    <row r="99" ht="14" customHeight="1" spans="1:7">
      <c r="A99" s="4">
        <v>97</v>
      </c>
      <c r="B99" s="4" t="s">
        <v>1002</v>
      </c>
      <c r="C99" s="4" t="s">
        <v>1006</v>
      </c>
      <c r="D99" s="5" t="s">
        <v>4221</v>
      </c>
      <c r="E99" s="4" t="s">
        <v>124</v>
      </c>
      <c r="F99" s="4" t="s">
        <v>4223</v>
      </c>
      <c r="G99" s="6"/>
    </row>
    <row r="100" ht="14" customHeight="1" spans="1:7">
      <c r="A100" s="4">
        <v>98</v>
      </c>
      <c r="B100" s="4" t="s">
        <v>581</v>
      </c>
      <c r="C100" s="4" t="s">
        <v>585</v>
      </c>
      <c r="D100" s="5" t="s">
        <v>4221</v>
      </c>
      <c r="E100" s="4" t="s">
        <v>124</v>
      </c>
      <c r="F100" s="4" t="s">
        <v>4223</v>
      </c>
      <c r="G100" s="6"/>
    </row>
    <row r="101" ht="14" customHeight="1" spans="1:7">
      <c r="A101" s="4">
        <v>99</v>
      </c>
      <c r="B101" s="4" t="s">
        <v>1325</v>
      </c>
      <c r="C101" s="4" t="s">
        <v>1328</v>
      </c>
      <c r="D101" s="5" t="s">
        <v>4221</v>
      </c>
      <c r="E101" s="4" t="s">
        <v>124</v>
      </c>
      <c r="F101" s="4" t="s">
        <v>4223</v>
      </c>
      <c r="G101" s="6"/>
    </row>
    <row r="102" ht="14" customHeight="1" spans="1:7">
      <c r="A102" s="4">
        <v>100</v>
      </c>
      <c r="B102" s="4" t="s">
        <v>1228</v>
      </c>
      <c r="C102" s="4" t="s">
        <v>1232</v>
      </c>
      <c r="D102" s="5" t="s">
        <v>4221</v>
      </c>
      <c r="E102" s="4" t="s">
        <v>124</v>
      </c>
      <c r="F102" s="4" t="s">
        <v>4223</v>
      </c>
      <c r="G102" s="6"/>
    </row>
    <row r="103" ht="14" customHeight="1" spans="1:7">
      <c r="A103" s="4">
        <v>101</v>
      </c>
      <c r="B103" s="4" t="s">
        <v>936</v>
      </c>
      <c r="C103" s="4" t="s">
        <v>939</v>
      </c>
      <c r="D103" s="5" t="s">
        <v>4221</v>
      </c>
      <c r="E103" s="4" t="s">
        <v>124</v>
      </c>
      <c r="F103" s="4" t="s">
        <v>4223</v>
      </c>
      <c r="G103" s="6"/>
    </row>
    <row r="104" ht="14" customHeight="1" spans="1:7">
      <c r="A104" s="4">
        <v>102</v>
      </c>
      <c r="B104" s="4" t="s">
        <v>673</v>
      </c>
      <c r="C104" s="4" t="s">
        <v>677</v>
      </c>
      <c r="D104" s="5" t="s">
        <v>4221</v>
      </c>
      <c r="E104" s="4" t="s">
        <v>124</v>
      </c>
      <c r="F104" s="4" t="s">
        <v>4223</v>
      </c>
      <c r="G104" s="6"/>
    </row>
    <row r="105" ht="14" customHeight="1" spans="1:7">
      <c r="A105" s="4">
        <v>103</v>
      </c>
      <c r="B105" s="4" t="s">
        <v>389</v>
      </c>
      <c r="C105" s="4" t="s">
        <v>393</v>
      </c>
      <c r="D105" s="5" t="s">
        <v>4221</v>
      </c>
      <c r="E105" s="4" t="s">
        <v>124</v>
      </c>
      <c r="F105" s="4" t="s">
        <v>4223</v>
      </c>
      <c r="G105" s="6"/>
    </row>
    <row r="106" ht="14" customHeight="1" spans="1:7">
      <c r="A106" s="4">
        <v>104</v>
      </c>
      <c r="B106" s="4" t="s">
        <v>206</v>
      </c>
      <c r="C106" s="4" t="s">
        <v>211</v>
      </c>
      <c r="D106" s="5" t="s">
        <v>4221</v>
      </c>
      <c r="E106" s="4" t="s">
        <v>124</v>
      </c>
      <c r="F106" s="4" t="s">
        <v>4223</v>
      </c>
      <c r="G106" s="6"/>
    </row>
    <row r="107" ht="14" customHeight="1" spans="1:7">
      <c r="A107" s="4">
        <v>105</v>
      </c>
      <c r="B107" s="4" t="s">
        <v>1089</v>
      </c>
      <c r="C107" s="4" t="s">
        <v>1330</v>
      </c>
      <c r="D107" s="5" t="s">
        <v>4221</v>
      </c>
      <c r="E107" s="4" t="s">
        <v>124</v>
      </c>
      <c r="F107" s="4" t="s">
        <v>4223</v>
      </c>
      <c r="G107" s="6"/>
    </row>
    <row r="108" ht="14" customHeight="1" spans="1:7">
      <c r="A108" s="4">
        <v>106</v>
      </c>
      <c r="B108" s="4" t="s">
        <v>1223</v>
      </c>
      <c r="C108" s="4" t="s">
        <v>1227</v>
      </c>
      <c r="D108" s="5" t="s">
        <v>4221</v>
      </c>
      <c r="E108" s="4" t="s">
        <v>124</v>
      </c>
      <c r="F108" s="4" t="s">
        <v>4223</v>
      </c>
      <c r="G108" s="6"/>
    </row>
    <row r="109" ht="14" customHeight="1" spans="1:7">
      <c r="A109" s="4">
        <v>107</v>
      </c>
      <c r="B109" s="4" t="s">
        <v>1470</v>
      </c>
      <c r="C109" s="4" t="s">
        <v>1474</v>
      </c>
      <c r="D109" s="5" t="s">
        <v>4221</v>
      </c>
      <c r="E109" s="4" t="s">
        <v>124</v>
      </c>
      <c r="F109" s="4" t="s">
        <v>4223</v>
      </c>
      <c r="G109" s="6"/>
    </row>
    <row r="110" ht="14" customHeight="1" spans="1:7">
      <c r="A110" s="4">
        <v>108</v>
      </c>
      <c r="B110" s="4" t="s">
        <v>993</v>
      </c>
      <c r="C110" s="4" t="s">
        <v>997</v>
      </c>
      <c r="D110" s="5" t="s">
        <v>4221</v>
      </c>
      <c r="E110" s="4" t="s">
        <v>124</v>
      </c>
      <c r="F110" s="4" t="s">
        <v>4223</v>
      </c>
      <c r="G110" s="6"/>
    </row>
    <row r="111" ht="14" customHeight="1" spans="1:7">
      <c r="A111" s="4">
        <v>109</v>
      </c>
      <c r="B111" s="4" t="s">
        <v>1237</v>
      </c>
      <c r="C111" s="4" t="s">
        <v>1240</v>
      </c>
      <c r="D111" s="5" t="s">
        <v>4221</v>
      </c>
      <c r="E111" s="4" t="s">
        <v>124</v>
      </c>
      <c r="F111" s="4" t="s">
        <v>4223</v>
      </c>
      <c r="G111" s="6"/>
    </row>
    <row r="112" ht="14" customHeight="1" spans="1:7">
      <c r="A112" s="4">
        <v>110</v>
      </c>
      <c r="B112" s="4" t="s">
        <v>463</v>
      </c>
      <c r="C112" s="4" t="s">
        <v>605</v>
      </c>
      <c r="D112" s="5" t="s">
        <v>4221</v>
      </c>
      <c r="E112" s="4" t="s">
        <v>124</v>
      </c>
      <c r="F112" s="4" t="s">
        <v>4223</v>
      </c>
      <c r="G112" s="6"/>
    </row>
    <row r="113" ht="14" customHeight="1" spans="1:7">
      <c r="A113" s="4">
        <v>111</v>
      </c>
      <c r="B113" s="4" t="s">
        <v>678</v>
      </c>
      <c r="C113" s="4" t="s">
        <v>681</v>
      </c>
      <c r="D113" s="5" t="s">
        <v>4221</v>
      </c>
      <c r="E113" s="4" t="s">
        <v>124</v>
      </c>
      <c r="F113" s="4" t="s">
        <v>4223</v>
      </c>
      <c r="G113" s="6"/>
    </row>
    <row r="114" ht="14" customHeight="1" spans="1:7">
      <c r="A114" s="4">
        <v>112</v>
      </c>
      <c r="B114" s="4" t="s">
        <v>705</v>
      </c>
      <c r="C114" s="4" t="s">
        <v>708</v>
      </c>
      <c r="D114" s="5" t="s">
        <v>4221</v>
      </c>
      <c r="E114" s="4" t="s">
        <v>124</v>
      </c>
      <c r="F114" s="4" t="s">
        <v>4223</v>
      </c>
      <c r="G114" s="6"/>
    </row>
    <row r="115" ht="14" customHeight="1" spans="1:7">
      <c r="A115" s="4">
        <v>113</v>
      </c>
      <c r="B115" s="4" t="s">
        <v>147</v>
      </c>
      <c r="C115" s="4" t="s">
        <v>151</v>
      </c>
      <c r="D115" s="5" t="s">
        <v>4221</v>
      </c>
      <c r="E115" s="4" t="s">
        <v>124</v>
      </c>
      <c r="F115" s="4" t="s">
        <v>4223</v>
      </c>
      <c r="G115" s="6"/>
    </row>
    <row r="116" ht="14" customHeight="1" spans="1:7">
      <c r="A116" s="4">
        <v>114</v>
      </c>
      <c r="B116" s="4" t="s">
        <v>213</v>
      </c>
      <c r="C116" s="4" t="s">
        <v>216</v>
      </c>
      <c r="D116" s="5" t="s">
        <v>4221</v>
      </c>
      <c r="E116" s="4" t="s">
        <v>124</v>
      </c>
      <c r="F116" s="4" t="s">
        <v>4223</v>
      </c>
      <c r="G116" s="6"/>
    </row>
    <row r="117" ht="14" customHeight="1" spans="1:7">
      <c r="A117" s="4">
        <v>115</v>
      </c>
      <c r="B117" s="4" t="s">
        <v>1475</v>
      </c>
      <c r="C117" s="4" t="s">
        <v>1479</v>
      </c>
      <c r="D117" s="5" t="s">
        <v>4221</v>
      </c>
      <c r="E117" s="4" t="s">
        <v>124</v>
      </c>
      <c r="F117" s="4" t="s">
        <v>4223</v>
      </c>
      <c r="G117" s="6"/>
    </row>
    <row r="118" ht="14" customHeight="1" spans="1:7">
      <c r="A118" s="4">
        <v>116</v>
      </c>
      <c r="B118" s="4" t="s">
        <v>1379</v>
      </c>
      <c r="C118" s="4" t="s">
        <v>1383</v>
      </c>
      <c r="D118" s="5" t="s">
        <v>4221</v>
      </c>
      <c r="E118" s="4" t="s">
        <v>124</v>
      </c>
      <c r="F118" s="4" t="s">
        <v>4223</v>
      </c>
      <c r="G118" s="6"/>
    </row>
    <row r="119" ht="14" customHeight="1" spans="1:7">
      <c r="A119" s="4">
        <v>117</v>
      </c>
      <c r="B119" s="4" t="s">
        <v>1375</v>
      </c>
      <c r="C119" s="4" t="s">
        <v>1378</v>
      </c>
      <c r="D119" s="5" t="s">
        <v>4221</v>
      </c>
      <c r="E119" s="4" t="s">
        <v>124</v>
      </c>
      <c r="F119" s="4" t="s">
        <v>4223</v>
      </c>
      <c r="G119" s="6"/>
    </row>
    <row r="120" ht="14" customHeight="1" spans="1:7">
      <c r="A120" s="4">
        <v>118</v>
      </c>
      <c r="B120" s="4" t="s">
        <v>1403</v>
      </c>
      <c r="C120" s="4" t="s">
        <v>1407</v>
      </c>
      <c r="D120" s="5" t="s">
        <v>4221</v>
      </c>
      <c r="E120" s="4" t="s">
        <v>124</v>
      </c>
      <c r="F120" s="4" t="s">
        <v>4223</v>
      </c>
      <c r="G120" s="6"/>
    </row>
    <row r="121" ht="14" customHeight="1" spans="1:7">
      <c r="A121" s="4">
        <v>119</v>
      </c>
      <c r="B121" s="4" t="s">
        <v>245</v>
      </c>
      <c r="C121" s="4" t="s">
        <v>248</v>
      </c>
      <c r="D121" s="5" t="s">
        <v>4221</v>
      </c>
      <c r="E121" s="4" t="s">
        <v>124</v>
      </c>
      <c r="F121" s="4" t="s">
        <v>4223</v>
      </c>
      <c r="G121" s="6"/>
    </row>
    <row r="122" ht="14" customHeight="1" spans="1:7">
      <c r="A122" s="4">
        <v>120</v>
      </c>
      <c r="B122" s="4" t="s">
        <v>903</v>
      </c>
      <c r="C122" s="4" t="s">
        <v>907</v>
      </c>
      <c r="D122" s="5" t="s">
        <v>4221</v>
      </c>
      <c r="E122" s="4" t="s">
        <v>124</v>
      </c>
      <c r="F122" s="4" t="s">
        <v>4223</v>
      </c>
      <c r="G122" s="6"/>
    </row>
    <row r="123" ht="14" customHeight="1" spans="1:7">
      <c r="A123" s="4">
        <v>121</v>
      </c>
      <c r="B123" s="4" t="s">
        <v>623</v>
      </c>
      <c r="C123" s="4" t="s">
        <v>626</v>
      </c>
      <c r="D123" s="5" t="s">
        <v>4221</v>
      </c>
      <c r="E123" s="4" t="s">
        <v>124</v>
      </c>
      <c r="F123" s="4" t="s">
        <v>4223</v>
      </c>
      <c r="G123" s="6"/>
    </row>
    <row r="124" ht="14" customHeight="1" spans="1:7">
      <c r="A124" s="4">
        <v>122</v>
      </c>
      <c r="B124" s="4" t="s">
        <v>1308</v>
      </c>
      <c r="C124" s="4" t="s">
        <v>1311</v>
      </c>
      <c r="D124" s="5" t="s">
        <v>4221</v>
      </c>
      <c r="E124" s="4" t="s">
        <v>124</v>
      </c>
      <c r="F124" s="4" t="s">
        <v>4223</v>
      </c>
      <c r="G124" s="6"/>
    </row>
    <row r="125" ht="14" customHeight="1" spans="1:7">
      <c r="A125" s="4">
        <v>123</v>
      </c>
      <c r="B125" s="4" t="s">
        <v>365</v>
      </c>
      <c r="C125" s="4" t="s">
        <v>369</v>
      </c>
      <c r="D125" s="5" t="s">
        <v>4221</v>
      </c>
      <c r="E125" s="4" t="s">
        <v>124</v>
      </c>
      <c r="F125" s="4" t="s">
        <v>4223</v>
      </c>
      <c r="G125" s="6"/>
    </row>
    <row r="126" ht="14" customHeight="1" spans="1:7">
      <c r="A126" s="4">
        <v>124</v>
      </c>
      <c r="B126" s="4" t="s">
        <v>1422</v>
      </c>
      <c r="C126" s="4" t="s">
        <v>1425</v>
      </c>
      <c r="D126" s="5" t="s">
        <v>4221</v>
      </c>
      <c r="E126" s="4" t="s">
        <v>124</v>
      </c>
      <c r="F126" s="4" t="s">
        <v>4223</v>
      </c>
      <c r="G126" s="6"/>
    </row>
    <row r="127" ht="14" customHeight="1" spans="1:7">
      <c r="A127" s="4">
        <v>125</v>
      </c>
      <c r="B127" s="4" t="s">
        <v>1520</v>
      </c>
      <c r="C127" s="4" t="s">
        <v>1524</v>
      </c>
      <c r="D127" s="5" t="s">
        <v>4221</v>
      </c>
      <c r="E127" s="4" t="s">
        <v>124</v>
      </c>
      <c r="F127" s="4" t="s">
        <v>4223</v>
      </c>
      <c r="G127" s="6"/>
    </row>
    <row r="128" ht="14" customHeight="1" spans="1:7">
      <c r="A128" s="4">
        <v>126</v>
      </c>
      <c r="B128" s="4" t="s">
        <v>969</v>
      </c>
      <c r="C128" s="4" t="s">
        <v>973</v>
      </c>
      <c r="D128" s="5" t="s">
        <v>4221</v>
      </c>
      <c r="E128" s="4" t="s">
        <v>124</v>
      </c>
      <c r="F128" s="4" t="s">
        <v>4223</v>
      </c>
      <c r="G128" s="6"/>
    </row>
    <row r="129" ht="14" customHeight="1" spans="1:7">
      <c r="A129" s="4">
        <v>127</v>
      </c>
      <c r="B129" s="4" t="s">
        <v>253</v>
      </c>
      <c r="C129" s="4" t="s">
        <v>257</v>
      </c>
      <c r="D129" s="5" t="s">
        <v>4221</v>
      </c>
      <c r="E129" s="4" t="s">
        <v>124</v>
      </c>
      <c r="F129" s="4" t="s">
        <v>4223</v>
      </c>
      <c r="G129" s="6"/>
    </row>
    <row r="130" ht="14" customHeight="1" spans="1:7">
      <c r="A130" s="4">
        <v>128</v>
      </c>
      <c r="B130" s="4" t="s">
        <v>746</v>
      </c>
      <c r="C130" s="4" t="s">
        <v>749</v>
      </c>
      <c r="D130" s="5" t="s">
        <v>4221</v>
      </c>
      <c r="E130" s="4" t="s">
        <v>124</v>
      </c>
      <c r="F130" s="4" t="s">
        <v>4223</v>
      </c>
      <c r="G130" s="6"/>
    </row>
    <row r="131" ht="14" customHeight="1" spans="1:7">
      <c r="A131" s="4">
        <v>129</v>
      </c>
      <c r="B131" s="4" t="s">
        <v>1061</v>
      </c>
      <c r="C131" s="4" t="s">
        <v>1064</v>
      </c>
      <c r="D131" s="5" t="s">
        <v>4221</v>
      </c>
      <c r="E131" s="4" t="s">
        <v>124</v>
      </c>
      <c r="F131" s="4" t="s">
        <v>4223</v>
      </c>
      <c r="G131" s="6"/>
    </row>
    <row r="132" ht="14" customHeight="1" spans="1:7">
      <c r="A132" s="4">
        <v>130</v>
      </c>
      <c r="B132" s="4" t="s">
        <v>535</v>
      </c>
      <c r="C132" s="4" t="s">
        <v>538</v>
      </c>
      <c r="D132" s="5" t="s">
        <v>4221</v>
      </c>
      <c r="E132" s="4" t="s">
        <v>124</v>
      </c>
      <c r="F132" s="4" t="s">
        <v>4223</v>
      </c>
      <c r="G132" s="6"/>
    </row>
    <row r="133" ht="14" customHeight="1" spans="1:7">
      <c r="A133" s="4">
        <v>131</v>
      </c>
      <c r="B133" s="4" t="s">
        <v>56</v>
      </c>
      <c r="C133" s="4" t="s">
        <v>60</v>
      </c>
      <c r="D133" s="5" t="s">
        <v>4224</v>
      </c>
      <c r="E133" s="4" t="s">
        <v>38</v>
      </c>
      <c r="F133" s="4" t="s">
        <v>4225</v>
      </c>
      <c r="G133" s="6"/>
    </row>
    <row r="134" ht="14" customHeight="1" spans="1:7">
      <c r="A134" s="4">
        <v>132</v>
      </c>
      <c r="B134" s="4" t="s">
        <v>51</v>
      </c>
      <c r="C134" s="4" t="s">
        <v>55</v>
      </c>
      <c r="D134" s="5" t="s">
        <v>4224</v>
      </c>
      <c r="E134" s="4" t="s">
        <v>38</v>
      </c>
      <c r="F134" s="4" t="s">
        <v>4225</v>
      </c>
      <c r="G134" s="6"/>
    </row>
    <row r="135" ht="14" customHeight="1" spans="1:7">
      <c r="A135" s="4">
        <v>133</v>
      </c>
      <c r="B135" s="4" t="s">
        <v>72</v>
      </c>
      <c r="C135" s="4" t="s">
        <v>76</v>
      </c>
      <c r="D135" s="5" t="s">
        <v>4224</v>
      </c>
      <c r="E135" s="4" t="s">
        <v>38</v>
      </c>
      <c r="F135" s="4" t="s">
        <v>4225</v>
      </c>
      <c r="G135" s="6"/>
    </row>
    <row r="136" ht="14" customHeight="1" spans="1:7">
      <c r="A136" s="4">
        <v>134</v>
      </c>
      <c r="B136" s="4" t="s">
        <v>34</v>
      </c>
      <c r="C136" s="4" t="s">
        <v>42</v>
      </c>
      <c r="D136" s="5" t="s">
        <v>4224</v>
      </c>
      <c r="E136" s="4" t="s">
        <v>38</v>
      </c>
      <c r="F136" s="4" t="s">
        <v>4225</v>
      </c>
      <c r="G136" s="6"/>
    </row>
    <row r="137" ht="14" customHeight="1" spans="1:7">
      <c r="A137" s="4">
        <v>135</v>
      </c>
      <c r="B137" s="4" t="s">
        <v>62</v>
      </c>
      <c r="C137" s="4" t="s">
        <v>66</v>
      </c>
      <c r="D137" s="5" t="s">
        <v>4224</v>
      </c>
      <c r="E137" s="4" t="s">
        <v>38</v>
      </c>
      <c r="F137" s="4" t="s">
        <v>4225</v>
      </c>
      <c r="G137" s="6"/>
    </row>
    <row r="138" ht="14" customHeight="1" spans="1:7">
      <c r="A138" s="4">
        <v>136</v>
      </c>
      <c r="B138" s="4" t="s">
        <v>3810</v>
      </c>
      <c r="C138" s="4" t="s">
        <v>3814</v>
      </c>
      <c r="D138" s="5" t="s">
        <v>4221</v>
      </c>
      <c r="E138" s="4" t="s">
        <v>38</v>
      </c>
      <c r="F138" s="4" t="s">
        <v>4225</v>
      </c>
      <c r="G138" s="6"/>
    </row>
    <row r="139" ht="14" customHeight="1" spans="1:7">
      <c r="A139" s="4">
        <v>137</v>
      </c>
      <c r="B139" s="4" t="s">
        <v>3793</v>
      </c>
      <c r="C139" s="4" t="s">
        <v>3796</v>
      </c>
      <c r="D139" s="5" t="s">
        <v>4221</v>
      </c>
      <c r="E139" s="4" t="s">
        <v>38</v>
      </c>
      <c r="F139" s="4" t="s">
        <v>4225</v>
      </c>
      <c r="G139" s="6"/>
    </row>
    <row r="140" ht="14" customHeight="1" spans="1:7">
      <c r="A140" s="4">
        <v>138</v>
      </c>
      <c r="B140" s="4" t="s">
        <v>3819</v>
      </c>
      <c r="C140" s="4" t="s">
        <v>3822</v>
      </c>
      <c r="D140" s="5" t="s">
        <v>4221</v>
      </c>
      <c r="E140" s="4" t="s">
        <v>38</v>
      </c>
      <c r="F140" s="4" t="s">
        <v>4225</v>
      </c>
      <c r="G140" s="6"/>
    </row>
    <row r="141" ht="14" customHeight="1" spans="1:7">
      <c r="A141" s="4">
        <v>139</v>
      </c>
      <c r="B141" s="4" t="s">
        <v>3777</v>
      </c>
      <c r="C141" s="4" t="s">
        <v>3781</v>
      </c>
      <c r="D141" s="5" t="s">
        <v>4221</v>
      </c>
      <c r="E141" s="4" t="s">
        <v>38</v>
      </c>
      <c r="F141" s="4" t="s">
        <v>4225</v>
      </c>
      <c r="G141" s="6"/>
    </row>
    <row r="142" ht="14" customHeight="1" spans="1:7">
      <c r="A142" s="4">
        <v>140</v>
      </c>
      <c r="B142" s="4" t="s">
        <v>3827</v>
      </c>
      <c r="C142" s="4" t="s">
        <v>3830</v>
      </c>
      <c r="D142" s="5" t="s">
        <v>4221</v>
      </c>
      <c r="E142" s="4" t="s">
        <v>38</v>
      </c>
      <c r="F142" s="4" t="s">
        <v>4225</v>
      </c>
      <c r="G142" s="6"/>
    </row>
    <row r="143" ht="14" customHeight="1" spans="1:7">
      <c r="A143" s="4">
        <v>141</v>
      </c>
      <c r="B143" s="4" t="s">
        <v>3801</v>
      </c>
      <c r="C143" s="4" t="s">
        <v>3805</v>
      </c>
      <c r="D143" s="5" t="s">
        <v>4221</v>
      </c>
      <c r="E143" s="4" t="s">
        <v>38</v>
      </c>
      <c r="F143" s="4" t="s">
        <v>4225</v>
      </c>
      <c r="G143" s="6"/>
    </row>
    <row r="144" ht="14" customHeight="1" spans="1:7">
      <c r="A144" s="4">
        <v>142</v>
      </c>
      <c r="B144" s="4" t="s">
        <v>3831</v>
      </c>
      <c r="C144" s="4" t="s">
        <v>3835</v>
      </c>
      <c r="D144" s="5" t="s">
        <v>4221</v>
      </c>
      <c r="E144" s="4" t="s">
        <v>38</v>
      </c>
      <c r="F144" s="4" t="s">
        <v>4225</v>
      </c>
      <c r="G144" s="6"/>
    </row>
    <row r="145" ht="14" customHeight="1" spans="1:7">
      <c r="A145" s="4">
        <v>143</v>
      </c>
      <c r="B145" s="4" t="s">
        <v>227</v>
      </c>
      <c r="C145" s="4" t="s">
        <v>3776</v>
      </c>
      <c r="D145" s="5" t="s">
        <v>4221</v>
      </c>
      <c r="E145" s="4" t="s">
        <v>38</v>
      </c>
      <c r="F145" s="4" t="s">
        <v>4225</v>
      </c>
      <c r="G145" s="6"/>
    </row>
    <row r="146" ht="14" customHeight="1" spans="1:7">
      <c r="A146" s="4">
        <v>144</v>
      </c>
      <c r="B146" s="4" t="s">
        <v>3782</v>
      </c>
      <c r="C146" s="4" t="s">
        <v>3786</v>
      </c>
      <c r="D146" s="5" t="s">
        <v>4221</v>
      </c>
      <c r="E146" s="4" t="s">
        <v>38</v>
      </c>
      <c r="F146" s="4" t="s">
        <v>4225</v>
      </c>
      <c r="G146" s="6"/>
    </row>
    <row r="147" ht="14" customHeight="1" spans="1:7">
      <c r="A147" s="4">
        <v>145</v>
      </c>
      <c r="B147" s="4" t="s">
        <v>3768</v>
      </c>
      <c r="C147" s="4" t="s">
        <v>3772</v>
      </c>
      <c r="D147" s="5" t="s">
        <v>4221</v>
      </c>
      <c r="E147" s="4" t="s">
        <v>38</v>
      </c>
      <c r="F147" s="4" t="s">
        <v>4225</v>
      </c>
      <c r="G147" s="6"/>
    </row>
    <row r="148" ht="14" customHeight="1" spans="1:7">
      <c r="A148" s="4">
        <v>146</v>
      </c>
      <c r="B148" s="4" t="s">
        <v>2128</v>
      </c>
      <c r="C148" s="4" t="s">
        <v>2132</v>
      </c>
      <c r="D148" s="5" t="s">
        <v>4221</v>
      </c>
      <c r="E148" s="4" t="s">
        <v>1561</v>
      </c>
      <c r="F148" s="4" t="s">
        <v>4225</v>
      </c>
      <c r="G148" s="6"/>
    </row>
    <row r="149" ht="14" customHeight="1" spans="1:7">
      <c r="A149" s="4">
        <v>147</v>
      </c>
      <c r="B149" s="4" t="s">
        <v>2532</v>
      </c>
      <c r="C149" s="4" t="s">
        <v>2536</v>
      </c>
      <c r="D149" s="5" t="s">
        <v>4221</v>
      </c>
      <c r="E149" s="4" t="s">
        <v>1561</v>
      </c>
      <c r="F149" s="4" t="s">
        <v>4225</v>
      </c>
      <c r="G149" s="6"/>
    </row>
    <row r="150" ht="14" customHeight="1" spans="1:7">
      <c r="A150" s="4">
        <v>148</v>
      </c>
      <c r="B150" s="4" t="s">
        <v>1673</v>
      </c>
      <c r="C150" s="4" t="s">
        <v>1676</v>
      </c>
      <c r="D150" s="5" t="s">
        <v>4221</v>
      </c>
      <c r="E150" s="4" t="s">
        <v>1561</v>
      </c>
      <c r="F150" s="4" t="s">
        <v>4225</v>
      </c>
      <c r="G150" s="6"/>
    </row>
    <row r="151" ht="14" customHeight="1" spans="1:7">
      <c r="A151" s="4">
        <v>149</v>
      </c>
      <c r="B151" s="4" t="s">
        <v>1844</v>
      </c>
      <c r="C151" s="4" t="s">
        <v>1848</v>
      </c>
      <c r="D151" s="5" t="s">
        <v>4221</v>
      </c>
      <c r="E151" s="4" t="s">
        <v>1561</v>
      </c>
      <c r="F151" s="4" t="s">
        <v>4225</v>
      </c>
      <c r="G151" s="6"/>
    </row>
    <row r="152" ht="14" customHeight="1" spans="1:7">
      <c r="A152" s="4">
        <v>150</v>
      </c>
      <c r="B152" s="4" t="s">
        <v>2029</v>
      </c>
      <c r="C152" s="4" t="s">
        <v>2032</v>
      </c>
      <c r="D152" s="5" t="s">
        <v>4221</v>
      </c>
      <c r="E152" s="4" t="s">
        <v>1561</v>
      </c>
      <c r="F152" s="4" t="s">
        <v>4225</v>
      </c>
      <c r="G152" s="6"/>
    </row>
    <row r="153" ht="14" customHeight="1" spans="1:7">
      <c r="A153" s="4">
        <v>151</v>
      </c>
      <c r="B153" s="4" t="s">
        <v>1943</v>
      </c>
      <c r="C153" s="4" t="s">
        <v>1946</v>
      </c>
      <c r="D153" s="5" t="s">
        <v>4221</v>
      </c>
      <c r="E153" s="4" t="s">
        <v>1561</v>
      </c>
      <c r="F153" s="4" t="s">
        <v>4225</v>
      </c>
      <c r="G153" s="6"/>
    </row>
    <row r="154" ht="14" customHeight="1" spans="1:7">
      <c r="A154" s="4">
        <v>152</v>
      </c>
      <c r="B154" s="4" t="s">
        <v>1394</v>
      </c>
      <c r="C154" s="4" t="s">
        <v>2155</v>
      </c>
      <c r="D154" s="5" t="s">
        <v>4221</v>
      </c>
      <c r="E154" s="4" t="s">
        <v>1561</v>
      </c>
      <c r="F154" s="4" t="s">
        <v>4225</v>
      </c>
      <c r="G154" s="6"/>
    </row>
    <row r="155" ht="14" customHeight="1" spans="1:7">
      <c r="A155" s="4">
        <v>153</v>
      </c>
      <c r="B155" s="4" t="s">
        <v>1897</v>
      </c>
      <c r="C155" s="4" t="s">
        <v>1901</v>
      </c>
      <c r="D155" s="5" t="s">
        <v>4221</v>
      </c>
      <c r="E155" s="4" t="s">
        <v>1561</v>
      </c>
      <c r="F155" s="4" t="s">
        <v>4225</v>
      </c>
      <c r="G155" s="6"/>
    </row>
    <row r="156" ht="14" customHeight="1" spans="1:7">
      <c r="A156" s="4">
        <v>154</v>
      </c>
      <c r="B156" s="4" t="s">
        <v>2422</v>
      </c>
      <c r="C156" s="4" t="s">
        <v>2426</v>
      </c>
      <c r="D156" s="5" t="s">
        <v>4221</v>
      </c>
      <c r="E156" s="4" t="s">
        <v>1561</v>
      </c>
      <c r="F156" s="4" t="s">
        <v>4225</v>
      </c>
      <c r="G156" s="6"/>
    </row>
    <row r="157" ht="14" customHeight="1" spans="1:7">
      <c r="A157" s="4">
        <v>155</v>
      </c>
      <c r="B157" s="4" t="s">
        <v>2454</v>
      </c>
      <c r="C157" s="4" t="s">
        <v>2458</v>
      </c>
      <c r="D157" s="5" t="s">
        <v>4221</v>
      </c>
      <c r="E157" s="4" t="s">
        <v>1561</v>
      </c>
      <c r="F157" s="4" t="s">
        <v>4225</v>
      </c>
      <c r="G157" s="6"/>
    </row>
    <row r="158" ht="14" customHeight="1" spans="1:7">
      <c r="A158" s="4">
        <v>156</v>
      </c>
      <c r="B158" s="4" t="s">
        <v>2247</v>
      </c>
      <c r="C158" s="4" t="s">
        <v>2251</v>
      </c>
      <c r="D158" s="5" t="s">
        <v>4221</v>
      </c>
      <c r="E158" s="4" t="s">
        <v>1561</v>
      </c>
      <c r="F158" s="4" t="s">
        <v>4225</v>
      </c>
      <c r="G158" s="6"/>
    </row>
    <row r="159" ht="14" customHeight="1" spans="1:7">
      <c r="A159" s="4">
        <v>157</v>
      </c>
      <c r="B159" s="4" t="s">
        <v>2482</v>
      </c>
      <c r="C159" s="4" t="s">
        <v>2485</v>
      </c>
      <c r="D159" s="5" t="s">
        <v>4221</v>
      </c>
      <c r="E159" s="4" t="s">
        <v>1561</v>
      </c>
      <c r="F159" s="4" t="s">
        <v>4225</v>
      </c>
      <c r="G159" s="6"/>
    </row>
    <row r="160" ht="14" customHeight="1" spans="1:7">
      <c r="A160" s="4">
        <v>158</v>
      </c>
      <c r="B160" s="4" t="s">
        <v>1980</v>
      </c>
      <c r="C160" s="4" t="s">
        <v>1983</v>
      </c>
      <c r="D160" s="5" t="s">
        <v>4221</v>
      </c>
      <c r="E160" s="4" t="s">
        <v>1561</v>
      </c>
      <c r="F160" s="4" t="s">
        <v>4225</v>
      </c>
      <c r="G160" s="6"/>
    </row>
    <row r="161" ht="14" customHeight="1" spans="1:7">
      <c r="A161" s="4">
        <v>159</v>
      </c>
      <c r="B161" s="4" t="s">
        <v>1642</v>
      </c>
      <c r="C161" s="4" t="s">
        <v>1646</v>
      </c>
      <c r="D161" s="5" t="s">
        <v>4221</v>
      </c>
      <c r="E161" s="4" t="s">
        <v>1561</v>
      </c>
      <c r="F161" s="4" t="s">
        <v>4225</v>
      </c>
      <c r="G161" s="6"/>
    </row>
    <row r="162" ht="14" customHeight="1" spans="1:7">
      <c r="A162" s="4">
        <v>160</v>
      </c>
      <c r="B162" s="4" t="s">
        <v>2233</v>
      </c>
      <c r="C162" s="4" t="s">
        <v>2237</v>
      </c>
      <c r="D162" s="5" t="s">
        <v>4221</v>
      </c>
      <c r="E162" s="4" t="s">
        <v>1561</v>
      </c>
      <c r="F162" s="4" t="s">
        <v>4225</v>
      </c>
      <c r="G162" s="6"/>
    </row>
    <row r="163" ht="14" customHeight="1" spans="1:7">
      <c r="A163" s="4">
        <v>161</v>
      </c>
      <c r="B163" s="4" t="s">
        <v>2187</v>
      </c>
      <c r="C163" s="4" t="s">
        <v>2191</v>
      </c>
      <c r="D163" s="5" t="s">
        <v>4221</v>
      </c>
      <c r="E163" s="4" t="s">
        <v>1561</v>
      </c>
      <c r="F163" s="4" t="s">
        <v>4225</v>
      </c>
      <c r="G163" s="6"/>
    </row>
    <row r="164" ht="14" customHeight="1" spans="1:7">
      <c r="A164" s="4">
        <v>162</v>
      </c>
      <c r="B164" s="4" t="s">
        <v>1926</v>
      </c>
      <c r="C164" s="4" t="s">
        <v>1929</v>
      </c>
      <c r="D164" s="5" t="s">
        <v>4221</v>
      </c>
      <c r="E164" s="4" t="s">
        <v>1561</v>
      </c>
      <c r="F164" s="4" t="s">
        <v>4225</v>
      </c>
      <c r="G164" s="6"/>
    </row>
    <row r="165" ht="14" customHeight="1" spans="1:7">
      <c r="A165" s="4">
        <v>163</v>
      </c>
      <c r="B165" s="4" t="s">
        <v>2009</v>
      </c>
      <c r="C165" s="4" t="s">
        <v>2013</v>
      </c>
      <c r="D165" s="5" t="s">
        <v>4221</v>
      </c>
      <c r="E165" s="4" t="s">
        <v>1561</v>
      </c>
      <c r="F165" s="4" t="s">
        <v>4225</v>
      </c>
      <c r="G165" s="6"/>
    </row>
    <row r="166" ht="14" customHeight="1" spans="1:7">
      <c r="A166" s="4">
        <v>164</v>
      </c>
      <c r="B166" s="4" t="s">
        <v>1695</v>
      </c>
      <c r="C166" s="4" t="s">
        <v>1697</v>
      </c>
      <c r="D166" s="5" t="s">
        <v>4221</v>
      </c>
      <c r="E166" s="4" t="s">
        <v>1561</v>
      </c>
      <c r="F166" s="4" t="s">
        <v>4225</v>
      </c>
      <c r="G166" s="6"/>
    </row>
    <row r="167" ht="14" customHeight="1" spans="1:7">
      <c r="A167" s="4">
        <v>165</v>
      </c>
      <c r="B167" s="4" t="s">
        <v>2197</v>
      </c>
      <c r="C167" s="4" t="s">
        <v>2201</v>
      </c>
      <c r="D167" s="5" t="s">
        <v>4221</v>
      </c>
      <c r="E167" s="4" t="s">
        <v>1561</v>
      </c>
      <c r="F167" s="4" t="s">
        <v>4225</v>
      </c>
      <c r="G167" s="6"/>
    </row>
    <row r="168" ht="14" customHeight="1" spans="1:7">
      <c r="A168" s="4">
        <v>166</v>
      </c>
      <c r="B168" s="4" t="s">
        <v>1755</v>
      </c>
      <c r="C168" s="4" t="s">
        <v>1759</v>
      </c>
      <c r="D168" s="5" t="s">
        <v>4221</v>
      </c>
      <c r="E168" s="4" t="s">
        <v>1561</v>
      </c>
      <c r="F168" s="4" t="s">
        <v>4225</v>
      </c>
      <c r="G168" s="6"/>
    </row>
    <row r="169" ht="14" customHeight="1" spans="1:7">
      <c r="A169" s="4">
        <v>167</v>
      </c>
      <c r="B169" s="4" t="s">
        <v>1957</v>
      </c>
      <c r="C169" s="4" t="s">
        <v>1960</v>
      </c>
      <c r="D169" s="5" t="s">
        <v>4221</v>
      </c>
      <c r="E169" s="4" t="s">
        <v>1561</v>
      </c>
      <c r="F169" s="4" t="s">
        <v>4225</v>
      </c>
      <c r="G169" s="6"/>
    </row>
    <row r="170" ht="14" customHeight="1" spans="1:7">
      <c r="A170" s="4">
        <v>168</v>
      </c>
      <c r="B170" s="4" t="s">
        <v>2277</v>
      </c>
      <c r="C170" s="4" t="s">
        <v>2281</v>
      </c>
      <c r="D170" s="5" t="s">
        <v>4221</v>
      </c>
      <c r="E170" s="4" t="s">
        <v>1561</v>
      </c>
      <c r="F170" s="4" t="s">
        <v>4225</v>
      </c>
      <c r="G170" s="6"/>
    </row>
    <row r="171" ht="14" customHeight="1" spans="1:7">
      <c r="A171" s="4">
        <v>169</v>
      </c>
      <c r="B171" s="4" t="s">
        <v>2537</v>
      </c>
      <c r="C171" s="4" t="s">
        <v>2541</v>
      </c>
      <c r="D171" s="5" t="s">
        <v>4221</v>
      </c>
      <c r="E171" s="4" t="s">
        <v>1561</v>
      </c>
      <c r="F171" s="4" t="s">
        <v>4225</v>
      </c>
      <c r="G171" s="6"/>
    </row>
    <row r="172" ht="14" customHeight="1" spans="1:7">
      <c r="A172" s="4">
        <v>170</v>
      </c>
      <c r="B172" s="4" t="s">
        <v>2449</v>
      </c>
      <c r="C172" s="4" t="s">
        <v>2453</v>
      </c>
      <c r="D172" s="5" t="s">
        <v>4221</v>
      </c>
      <c r="E172" s="4" t="s">
        <v>1561</v>
      </c>
      <c r="F172" s="4" t="s">
        <v>4225</v>
      </c>
      <c r="G172" s="6"/>
    </row>
    <row r="173" ht="14" customHeight="1" spans="1:7">
      <c r="A173" s="4">
        <v>171</v>
      </c>
      <c r="B173" s="4" t="s">
        <v>2495</v>
      </c>
      <c r="C173" s="4" t="s">
        <v>2499</v>
      </c>
      <c r="D173" s="5" t="s">
        <v>4221</v>
      </c>
      <c r="E173" s="4" t="s">
        <v>1561</v>
      </c>
      <c r="F173" s="4" t="s">
        <v>4225</v>
      </c>
      <c r="G173" s="6"/>
    </row>
    <row r="174" ht="14" customHeight="1" spans="1:7">
      <c r="A174" s="4">
        <v>172</v>
      </c>
      <c r="B174" s="4" t="s">
        <v>2509</v>
      </c>
      <c r="C174" s="4" t="s">
        <v>2513</v>
      </c>
      <c r="D174" s="5" t="s">
        <v>4221</v>
      </c>
      <c r="E174" s="4" t="s">
        <v>1561</v>
      </c>
      <c r="F174" s="4" t="s">
        <v>4225</v>
      </c>
      <c r="G174" s="6"/>
    </row>
    <row r="175" ht="14" customHeight="1" spans="1:7">
      <c r="A175" s="4">
        <v>173</v>
      </c>
      <c r="B175" s="4" t="s">
        <v>2524</v>
      </c>
      <c r="C175" s="4" t="s">
        <v>2527</v>
      </c>
      <c r="D175" s="5" t="s">
        <v>4221</v>
      </c>
      <c r="E175" s="4" t="s">
        <v>1561</v>
      </c>
      <c r="F175" s="4" t="s">
        <v>4225</v>
      </c>
      <c r="G175" s="6"/>
    </row>
    <row r="176" ht="14" customHeight="1" spans="1:7">
      <c r="A176" s="4">
        <v>174</v>
      </c>
      <c r="B176" s="4" t="s">
        <v>1807</v>
      </c>
      <c r="C176" s="4" t="s">
        <v>1811</v>
      </c>
      <c r="D176" s="5" t="s">
        <v>4221</v>
      </c>
      <c r="E176" s="4" t="s">
        <v>1561</v>
      </c>
      <c r="F176" s="4" t="s">
        <v>4225</v>
      </c>
      <c r="G176" s="6"/>
    </row>
    <row r="177" ht="14" customHeight="1" spans="1:7">
      <c r="A177" s="4">
        <v>175</v>
      </c>
      <c r="B177" s="4" t="s">
        <v>1780</v>
      </c>
      <c r="C177" s="4" t="s">
        <v>1783</v>
      </c>
      <c r="D177" s="5" t="s">
        <v>4221</v>
      </c>
      <c r="E177" s="4" t="s">
        <v>1561</v>
      </c>
      <c r="F177" s="4" t="s">
        <v>4225</v>
      </c>
      <c r="G177" s="6"/>
    </row>
    <row r="178" ht="14" customHeight="1" spans="1:7">
      <c r="A178" s="4">
        <v>176</v>
      </c>
      <c r="B178" s="4" t="s">
        <v>1921</v>
      </c>
      <c r="C178" s="4" t="s">
        <v>1925</v>
      </c>
      <c r="D178" s="5" t="s">
        <v>4221</v>
      </c>
      <c r="E178" s="4" t="s">
        <v>1561</v>
      </c>
      <c r="F178" s="4" t="s">
        <v>4225</v>
      </c>
      <c r="G178" s="6"/>
    </row>
    <row r="179" ht="14" customHeight="1" spans="1:7">
      <c r="A179" s="4">
        <v>177</v>
      </c>
      <c r="B179" s="4" t="s">
        <v>1867</v>
      </c>
      <c r="C179" s="4" t="s">
        <v>1870</v>
      </c>
      <c r="D179" s="5" t="s">
        <v>4221</v>
      </c>
      <c r="E179" s="4" t="s">
        <v>1561</v>
      </c>
      <c r="F179" s="4" t="s">
        <v>4225</v>
      </c>
      <c r="G179" s="6"/>
    </row>
    <row r="180" ht="14" customHeight="1" spans="1:7">
      <c r="A180" s="4">
        <v>178</v>
      </c>
      <c r="B180" s="4" t="s">
        <v>2173</v>
      </c>
      <c r="C180" s="4" t="s">
        <v>2177</v>
      </c>
      <c r="D180" s="5" t="s">
        <v>4221</v>
      </c>
      <c r="E180" s="4" t="s">
        <v>1561</v>
      </c>
      <c r="F180" s="4" t="s">
        <v>4225</v>
      </c>
      <c r="G180" s="6"/>
    </row>
    <row r="181" ht="14" customHeight="1" spans="1:7">
      <c r="A181" s="4">
        <v>179</v>
      </c>
      <c r="B181" s="4" t="s">
        <v>2108</v>
      </c>
      <c r="C181" s="4" t="s">
        <v>2112</v>
      </c>
      <c r="D181" s="5" t="s">
        <v>4221</v>
      </c>
      <c r="E181" s="4" t="s">
        <v>1561</v>
      </c>
      <c r="F181" s="4" t="s">
        <v>4225</v>
      </c>
      <c r="G181" s="6"/>
    </row>
    <row r="182" ht="14" customHeight="1" spans="1:7">
      <c r="A182" s="4">
        <v>180</v>
      </c>
      <c r="B182" s="4" t="s">
        <v>2556</v>
      </c>
      <c r="C182" s="4" t="s">
        <v>2560</v>
      </c>
      <c r="D182" s="5" t="s">
        <v>4221</v>
      </c>
      <c r="E182" s="4" t="s">
        <v>1561</v>
      </c>
      <c r="F182" s="4" t="s">
        <v>4225</v>
      </c>
      <c r="G182" s="6"/>
    </row>
    <row r="183" ht="14" customHeight="1" spans="1:7">
      <c r="A183" s="4">
        <v>181</v>
      </c>
      <c r="B183" s="4" t="s">
        <v>1812</v>
      </c>
      <c r="C183" s="4" t="s">
        <v>1816</v>
      </c>
      <c r="D183" s="5" t="s">
        <v>4221</v>
      </c>
      <c r="E183" s="4" t="s">
        <v>1561</v>
      </c>
      <c r="F183" s="4" t="s">
        <v>4225</v>
      </c>
      <c r="G183" s="6"/>
    </row>
    <row r="184" ht="14" customHeight="1" spans="1:7">
      <c r="A184" s="4">
        <v>182</v>
      </c>
      <c r="B184" s="4" t="s">
        <v>2273</v>
      </c>
      <c r="C184" s="4" t="s">
        <v>2276</v>
      </c>
      <c r="D184" s="5" t="s">
        <v>4221</v>
      </c>
      <c r="E184" s="4" t="s">
        <v>1561</v>
      </c>
      <c r="F184" s="4" t="s">
        <v>4225</v>
      </c>
      <c r="G184" s="6"/>
    </row>
    <row r="185" ht="14" customHeight="1" spans="1:7">
      <c r="A185" s="4">
        <v>183</v>
      </c>
      <c r="B185" s="4" t="s">
        <v>2352</v>
      </c>
      <c r="C185" s="4" t="s">
        <v>2356</v>
      </c>
      <c r="D185" s="5" t="s">
        <v>4221</v>
      </c>
      <c r="E185" s="4" t="s">
        <v>1561</v>
      </c>
      <c r="F185" s="4" t="s">
        <v>4225</v>
      </c>
      <c r="G185" s="6"/>
    </row>
    <row r="186" ht="14" customHeight="1" spans="1:7">
      <c r="A186" s="4">
        <v>184</v>
      </c>
      <c r="B186" s="4" t="s">
        <v>1879</v>
      </c>
      <c r="C186" s="4" t="s">
        <v>1882</v>
      </c>
      <c r="D186" s="5" t="s">
        <v>4221</v>
      </c>
      <c r="E186" s="4" t="s">
        <v>1561</v>
      </c>
      <c r="F186" s="4" t="s">
        <v>4225</v>
      </c>
      <c r="G186" s="6"/>
    </row>
    <row r="187" ht="14" customHeight="1" spans="1:7">
      <c r="A187" s="4">
        <v>185</v>
      </c>
      <c r="B187" s="4" t="s">
        <v>2263</v>
      </c>
      <c r="C187" s="4" t="s">
        <v>2267</v>
      </c>
      <c r="D187" s="5" t="s">
        <v>4221</v>
      </c>
      <c r="E187" s="4" t="s">
        <v>1561</v>
      </c>
      <c r="F187" s="4" t="s">
        <v>4225</v>
      </c>
      <c r="G187" s="6"/>
    </row>
    <row r="188" ht="14" customHeight="1" spans="1:7">
      <c r="A188" s="4">
        <v>186</v>
      </c>
      <c r="B188" s="4" t="s">
        <v>2081</v>
      </c>
      <c r="C188" s="4" t="s">
        <v>2084</v>
      </c>
      <c r="D188" s="5" t="s">
        <v>4221</v>
      </c>
      <c r="E188" s="4" t="s">
        <v>1561</v>
      </c>
      <c r="F188" s="4" t="s">
        <v>4225</v>
      </c>
      <c r="G188" s="6"/>
    </row>
    <row r="189" ht="14" customHeight="1" spans="1:7">
      <c r="A189" s="4">
        <v>187</v>
      </c>
      <c r="B189" s="4" t="s">
        <v>2224</v>
      </c>
      <c r="C189" s="4" t="s">
        <v>2228</v>
      </c>
      <c r="D189" s="5" t="s">
        <v>4221</v>
      </c>
      <c r="E189" s="4" t="s">
        <v>1561</v>
      </c>
      <c r="F189" s="4" t="s">
        <v>4225</v>
      </c>
      <c r="G189" s="6"/>
    </row>
    <row r="190" ht="14" customHeight="1" spans="1:7">
      <c r="A190" s="4">
        <v>188</v>
      </c>
      <c r="B190" s="4" t="s">
        <v>1403</v>
      </c>
      <c r="C190" s="4" t="s">
        <v>1942</v>
      </c>
      <c r="D190" s="5" t="s">
        <v>4221</v>
      </c>
      <c r="E190" s="4" t="s">
        <v>1561</v>
      </c>
      <c r="F190" s="4" t="s">
        <v>4225</v>
      </c>
      <c r="G190" s="6"/>
    </row>
    <row r="191" ht="14" customHeight="1" spans="1:7">
      <c r="A191" s="4">
        <v>189</v>
      </c>
      <c r="B191" s="4" t="s">
        <v>2252</v>
      </c>
      <c r="C191" s="4" t="s">
        <v>2256</v>
      </c>
      <c r="D191" s="5" t="s">
        <v>4221</v>
      </c>
      <c r="E191" s="4" t="s">
        <v>1561</v>
      </c>
      <c r="F191" s="4" t="s">
        <v>4225</v>
      </c>
      <c r="G191" s="6"/>
    </row>
    <row r="192" ht="14" customHeight="1" spans="1:7">
      <c r="A192" s="4">
        <v>190</v>
      </c>
      <c r="B192" s="4" t="s">
        <v>2061</v>
      </c>
      <c r="C192" s="4" t="s">
        <v>2064</v>
      </c>
      <c r="D192" s="5" t="s">
        <v>4221</v>
      </c>
      <c r="E192" s="4" t="s">
        <v>1561</v>
      </c>
      <c r="F192" s="4" t="s">
        <v>4225</v>
      </c>
      <c r="G192" s="6"/>
    </row>
    <row r="193" ht="14" customHeight="1" spans="1:7">
      <c r="A193" s="4">
        <v>191</v>
      </c>
      <c r="B193" s="4" t="s">
        <v>1793</v>
      </c>
      <c r="C193" s="4" t="s">
        <v>1796</v>
      </c>
      <c r="D193" s="5" t="s">
        <v>4221</v>
      </c>
      <c r="E193" s="4" t="s">
        <v>1561</v>
      </c>
      <c r="F193" s="4" t="s">
        <v>4225</v>
      </c>
      <c r="G193" s="6"/>
    </row>
    <row r="194" ht="14" customHeight="1" spans="1:7">
      <c r="A194" s="4">
        <v>192</v>
      </c>
      <c r="B194" s="4" t="s">
        <v>1237</v>
      </c>
      <c r="C194" s="4" t="s">
        <v>2232</v>
      </c>
      <c r="D194" s="5" t="s">
        <v>4221</v>
      </c>
      <c r="E194" s="4" t="s">
        <v>1561</v>
      </c>
      <c r="F194" s="4" t="s">
        <v>4225</v>
      </c>
      <c r="G194" s="6"/>
    </row>
    <row r="195" ht="14" customHeight="1" spans="1:7">
      <c r="A195" s="4">
        <v>193</v>
      </c>
      <c r="B195" s="4" t="s">
        <v>2118</v>
      </c>
      <c r="C195" s="4" t="s">
        <v>2122</v>
      </c>
      <c r="D195" s="5" t="s">
        <v>4221</v>
      </c>
      <c r="E195" s="4" t="s">
        <v>1561</v>
      </c>
      <c r="F195" s="4" t="s">
        <v>4225</v>
      </c>
      <c r="G195" s="6"/>
    </row>
    <row r="196" ht="14" customHeight="1" spans="1:7">
      <c r="A196" s="4">
        <v>194</v>
      </c>
      <c r="B196" s="4" t="s">
        <v>2286</v>
      </c>
      <c r="C196" s="4" t="s">
        <v>2290</v>
      </c>
      <c r="D196" s="5" t="s">
        <v>4221</v>
      </c>
      <c r="E196" s="4" t="s">
        <v>1561</v>
      </c>
      <c r="F196" s="4" t="s">
        <v>4225</v>
      </c>
      <c r="G196" s="6"/>
    </row>
    <row r="197" ht="14" customHeight="1" spans="1:7">
      <c r="A197" s="4">
        <v>195</v>
      </c>
      <c r="B197" s="4" t="s">
        <v>1947</v>
      </c>
      <c r="C197" s="4" t="s">
        <v>1951</v>
      </c>
      <c r="D197" s="5" t="s">
        <v>4221</v>
      </c>
      <c r="E197" s="4" t="s">
        <v>1561</v>
      </c>
      <c r="F197" s="4" t="s">
        <v>4225</v>
      </c>
      <c r="G197" s="6"/>
    </row>
    <row r="198" ht="14" customHeight="1" spans="1:7">
      <c r="A198" s="4">
        <v>196</v>
      </c>
      <c r="B198" s="4" t="s">
        <v>1751</v>
      </c>
      <c r="C198" s="4" t="s">
        <v>1754</v>
      </c>
      <c r="D198" s="5" t="s">
        <v>4221</v>
      </c>
      <c r="E198" s="4" t="s">
        <v>1561</v>
      </c>
      <c r="F198" s="4" t="s">
        <v>4225</v>
      </c>
      <c r="G198" s="6"/>
    </row>
    <row r="199" ht="14" customHeight="1" spans="1:7">
      <c r="A199" s="4">
        <v>197</v>
      </c>
      <c r="B199" s="4" t="s">
        <v>1989</v>
      </c>
      <c r="C199" s="4" t="s">
        <v>1993</v>
      </c>
      <c r="D199" s="5" t="s">
        <v>4221</v>
      </c>
      <c r="E199" s="4" t="s">
        <v>1561</v>
      </c>
      <c r="F199" s="4" t="s">
        <v>4225</v>
      </c>
      <c r="G199" s="6"/>
    </row>
    <row r="200" ht="14" customHeight="1" spans="1:7">
      <c r="A200" s="4">
        <v>198</v>
      </c>
      <c r="B200" s="4" t="s">
        <v>1995</v>
      </c>
      <c r="C200" s="4" t="s">
        <v>1999</v>
      </c>
      <c r="D200" s="5" t="s">
        <v>4221</v>
      </c>
      <c r="E200" s="4" t="s">
        <v>1561</v>
      </c>
      <c r="F200" s="4" t="s">
        <v>4225</v>
      </c>
      <c r="G200" s="6"/>
    </row>
    <row r="201" ht="14" customHeight="1" spans="1:7">
      <c r="A201" s="4">
        <v>199</v>
      </c>
      <c r="B201" s="4" t="s">
        <v>1854</v>
      </c>
      <c r="C201" s="4" t="s">
        <v>1857</v>
      </c>
      <c r="D201" s="5" t="s">
        <v>4221</v>
      </c>
      <c r="E201" s="4" t="s">
        <v>1561</v>
      </c>
      <c r="F201" s="4" t="s">
        <v>4226</v>
      </c>
      <c r="G201" s="6"/>
    </row>
    <row r="202" ht="14" customHeight="1" spans="1:7">
      <c r="A202" s="4">
        <v>200</v>
      </c>
      <c r="B202" s="4" t="s">
        <v>1715</v>
      </c>
      <c r="C202" s="4" t="s">
        <v>1718</v>
      </c>
      <c r="D202" s="5" t="s">
        <v>4221</v>
      </c>
      <c r="E202" s="4" t="s">
        <v>1561</v>
      </c>
      <c r="F202" s="4" t="s">
        <v>4226</v>
      </c>
      <c r="G202" s="6"/>
    </row>
    <row r="203" ht="14" customHeight="1" spans="1:7">
      <c r="A203" s="4">
        <v>201</v>
      </c>
      <c r="B203" s="4" t="s">
        <v>1637</v>
      </c>
      <c r="C203" s="4" t="s">
        <v>1641</v>
      </c>
      <c r="D203" s="5" t="s">
        <v>4221</v>
      </c>
      <c r="E203" s="4" t="s">
        <v>1561</v>
      </c>
      <c r="F203" s="4" t="s">
        <v>4226</v>
      </c>
      <c r="G203" s="6"/>
    </row>
    <row r="204" ht="14" customHeight="1" spans="1:7">
      <c r="A204" s="4">
        <v>202</v>
      </c>
      <c r="B204" s="4" t="s">
        <v>2138</v>
      </c>
      <c r="C204" s="4" t="s">
        <v>2142</v>
      </c>
      <c r="D204" s="5" t="s">
        <v>4221</v>
      </c>
      <c r="E204" s="4" t="s">
        <v>1561</v>
      </c>
      <c r="F204" s="4" t="s">
        <v>4226</v>
      </c>
      <c r="G204" s="6"/>
    </row>
    <row r="205" ht="14" customHeight="1" spans="1:7">
      <c r="A205" s="4">
        <v>203</v>
      </c>
      <c r="B205" s="4" t="s">
        <v>2566</v>
      </c>
      <c r="C205" s="4" t="s">
        <v>2570</v>
      </c>
      <c r="D205" s="5" t="s">
        <v>4221</v>
      </c>
      <c r="E205" s="4" t="s">
        <v>1561</v>
      </c>
      <c r="F205" s="4" t="s">
        <v>4226</v>
      </c>
      <c r="G205" s="6"/>
    </row>
    <row r="206" ht="14" customHeight="1" spans="1:7">
      <c r="A206" s="4">
        <v>204</v>
      </c>
      <c r="B206" s="4" t="s">
        <v>2468</v>
      </c>
      <c r="C206" s="4" t="s">
        <v>2472</v>
      </c>
      <c r="D206" s="5" t="s">
        <v>4221</v>
      </c>
      <c r="E206" s="4" t="s">
        <v>1561</v>
      </c>
      <c r="F206" s="4" t="s">
        <v>4226</v>
      </c>
      <c r="G206" s="6"/>
    </row>
    <row r="207" ht="14" customHeight="1" spans="1:7">
      <c r="A207" s="4">
        <v>205</v>
      </c>
      <c r="B207" s="4" t="s">
        <v>1742</v>
      </c>
      <c r="C207" s="4" t="s">
        <v>1745</v>
      </c>
      <c r="D207" s="5" t="s">
        <v>4221</v>
      </c>
      <c r="E207" s="4" t="s">
        <v>1561</v>
      </c>
      <c r="F207" s="4" t="s">
        <v>4226</v>
      </c>
      <c r="G207" s="6"/>
    </row>
    <row r="208" ht="14" customHeight="1" spans="1:7">
      <c r="A208" s="4">
        <v>206</v>
      </c>
      <c r="B208" s="4" t="s">
        <v>1668</v>
      </c>
      <c r="C208" s="4" t="s">
        <v>1672</v>
      </c>
      <c r="D208" s="5" t="s">
        <v>4221</v>
      </c>
      <c r="E208" s="4" t="s">
        <v>1561</v>
      </c>
      <c r="F208" s="4" t="s">
        <v>4226</v>
      </c>
      <c r="G208" s="6"/>
    </row>
    <row r="209" ht="14" customHeight="1" spans="1:7">
      <c r="A209" s="4">
        <v>207</v>
      </c>
      <c r="B209" s="4" t="s">
        <v>2216</v>
      </c>
      <c r="C209" s="4" t="s">
        <v>2219</v>
      </c>
      <c r="D209" s="5" t="s">
        <v>4221</v>
      </c>
      <c r="E209" s="4" t="s">
        <v>1561</v>
      </c>
      <c r="F209" s="4" t="s">
        <v>4226</v>
      </c>
      <c r="G209" s="6"/>
    </row>
    <row r="210" ht="14" customHeight="1" spans="1:7">
      <c r="A210" s="4">
        <v>208</v>
      </c>
      <c r="B210" s="4" t="s">
        <v>2073</v>
      </c>
      <c r="C210" s="4" t="s">
        <v>2076</v>
      </c>
      <c r="D210" s="5" t="s">
        <v>4221</v>
      </c>
      <c r="E210" s="4" t="s">
        <v>1561</v>
      </c>
      <c r="F210" s="4" t="s">
        <v>4226</v>
      </c>
      <c r="G210" s="6"/>
    </row>
    <row r="211" ht="14" customHeight="1" spans="1:7">
      <c r="A211" s="4">
        <v>209</v>
      </c>
      <c r="B211" s="4" t="s">
        <v>2065</v>
      </c>
      <c r="C211" s="4" t="s">
        <v>2068</v>
      </c>
      <c r="D211" s="5" t="s">
        <v>4221</v>
      </c>
      <c r="E211" s="4" t="s">
        <v>1561</v>
      </c>
      <c r="F211" s="4" t="s">
        <v>4226</v>
      </c>
      <c r="G211" s="6"/>
    </row>
    <row r="212" ht="14" customHeight="1" spans="1:7">
      <c r="A212" s="4">
        <v>210</v>
      </c>
      <c r="B212" s="4" t="s">
        <v>1849</v>
      </c>
      <c r="C212" s="4" t="s">
        <v>1853</v>
      </c>
      <c r="D212" s="5" t="s">
        <v>4221</v>
      </c>
      <c r="E212" s="4" t="s">
        <v>1561</v>
      </c>
      <c r="F212" s="4" t="s">
        <v>4226</v>
      </c>
      <c r="G212" s="6"/>
    </row>
    <row r="213" ht="14" customHeight="1" spans="1:7">
      <c r="A213" s="4">
        <v>211</v>
      </c>
      <c r="B213" s="4" t="s">
        <v>2019</v>
      </c>
      <c r="C213" s="4" t="s">
        <v>2022</v>
      </c>
      <c r="D213" s="5" t="s">
        <v>4221</v>
      </c>
      <c r="E213" s="4" t="s">
        <v>1561</v>
      </c>
      <c r="F213" s="4" t="s">
        <v>4226</v>
      </c>
      <c r="G213" s="6"/>
    </row>
    <row r="214" ht="14" customHeight="1" spans="1:7">
      <c r="A214" s="4">
        <v>212</v>
      </c>
      <c r="B214" s="4" t="s">
        <v>2614</v>
      </c>
      <c r="C214" s="4" t="s">
        <v>2617</v>
      </c>
      <c r="D214" s="5" t="s">
        <v>4221</v>
      </c>
      <c r="E214" s="4" t="s">
        <v>1561</v>
      </c>
      <c r="F214" s="4" t="s">
        <v>4226</v>
      </c>
      <c r="G214" s="6"/>
    </row>
    <row r="215" ht="14" customHeight="1" spans="1:7">
      <c r="A215" s="4">
        <v>213</v>
      </c>
      <c r="B215" s="4" t="s">
        <v>2610</v>
      </c>
      <c r="C215" s="4" t="s">
        <v>2613</v>
      </c>
      <c r="D215" s="5" t="s">
        <v>4221</v>
      </c>
      <c r="E215" s="4" t="s">
        <v>1561</v>
      </c>
      <c r="F215" s="4" t="s">
        <v>4226</v>
      </c>
      <c r="G215" s="6"/>
    </row>
    <row r="216" ht="14" customHeight="1" spans="1:7">
      <c r="A216" s="4">
        <v>214</v>
      </c>
      <c r="B216" s="4" t="s">
        <v>663</v>
      </c>
      <c r="C216" s="4" t="s">
        <v>2305</v>
      </c>
      <c r="D216" s="5" t="s">
        <v>4221</v>
      </c>
      <c r="E216" s="4" t="s">
        <v>1561</v>
      </c>
      <c r="F216" s="4" t="s">
        <v>4226</v>
      </c>
      <c r="G216" s="6"/>
    </row>
    <row r="217" ht="14" customHeight="1" spans="1:7">
      <c r="A217" s="4">
        <v>215</v>
      </c>
      <c r="B217" s="4" t="s">
        <v>1571</v>
      </c>
      <c r="C217" s="4" t="s">
        <v>1574</v>
      </c>
      <c r="D217" s="5" t="s">
        <v>4221</v>
      </c>
      <c r="E217" s="4" t="s">
        <v>1561</v>
      </c>
      <c r="F217" s="4" t="s">
        <v>4226</v>
      </c>
      <c r="G217" s="6"/>
    </row>
    <row r="218" ht="14" customHeight="1" spans="1:7">
      <c r="A218" s="4">
        <v>216</v>
      </c>
      <c r="B218" s="4" t="s">
        <v>2000</v>
      </c>
      <c r="C218" s="4" t="s">
        <v>2003</v>
      </c>
      <c r="D218" s="5" t="s">
        <v>4221</v>
      </c>
      <c r="E218" s="4" t="s">
        <v>1561</v>
      </c>
      <c r="F218" s="4" t="s">
        <v>4226</v>
      </c>
      <c r="G218" s="6"/>
    </row>
    <row r="219" ht="14" customHeight="1" spans="1:7">
      <c r="A219" s="4">
        <v>217</v>
      </c>
      <c r="B219" s="4" t="s">
        <v>2408</v>
      </c>
      <c r="C219" s="4" t="s">
        <v>2412</v>
      </c>
      <c r="D219" s="5" t="s">
        <v>4221</v>
      </c>
      <c r="E219" s="4" t="s">
        <v>1561</v>
      </c>
      <c r="F219" s="4" t="s">
        <v>4226</v>
      </c>
      <c r="G219" s="6"/>
    </row>
    <row r="220" ht="14" customHeight="1" spans="1:7">
      <c r="A220" s="4">
        <v>218</v>
      </c>
      <c r="B220" s="4" t="s">
        <v>1706</v>
      </c>
      <c r="C220" s="4" t="s">
        <v>1710</v>
      </c>
      <c r="D220" s="5" t="s">
        <v>4221</v>
      </c>
      <c r="E220" s="4" t="s">
        <v>1561</v>
      </c>
      <c r="F220" s="4" t="s">
        <v>4226</v>
      </c>
      <c r="G220" s="6"/>
    </row>
    <row r="221" ht="14" customHeight="1" spans="1:7">
      <c r="A221" s="4">
        <v>219</v>
      </c>
      <c r="B221" s="4" t="s">
        <v>2220</v>
      </c>
      <c r="C221" s="4" t="s">
        <v>2223</v>
      </c>
      <c r="D221" s="5" t="s">
        <v>4221</v>
      </c>
      <c r="E221" s="4" t="s">
        <v>1561</v>
      </c>
      <c r="F221" s="4" t="s">
        <v>4226</v>
      </c>
      <c r="G221" s="6"/>
    </row>
    <row r="222" ht="14" customHeight="1" spans="1:7">
      <c r="A222" s="4">
        <v>220</v>
      </c>
      <c r="B222" s="4" t="s">
        <v>1817</v>
      </c>
      <c r="C222" s="4" t="s">
        <v>1821</v>
      </c>
      <c r="D222" s="5" t="s">
        <v>4221</v>
      </c>
      <c r="E222" s="4" t="s">
        <v>1561</v>
      </c>
      <c r="F222" s="4" t="s">
        <v>4226</v>
      </c>
      <c r="G222" s="6"/>
    </row>
    <row r="223" ht="14" customHeight="1" spans="1:7">
      <c r="A223" s="4">
        <v>221</v>
      </c>
      <c r="B223" s="4" t="s">
        <v>2182</v>
      </c>
      <c r="C223" s="4" t="s">
        <v>2186</v>
      </c>
      <c r="D223" s="5" t="s">
        <v>4221</v>
      </c>
      <c r="E223" s="4" t="s">
        <v>1561</v>
      </c>
      <c r="F223" s="4" t="s">
        <v>4226</v>
      </c>
      <c r="G223" s="6"/>
    </row>
    <row r="224" ht="14" customHeight="1" spans="1:7">
      <c r="A224" s="4">
        <v>222</v>
      </c>
      <c r="B224" s="4" t="s">
        <v>1657</v>
      </c>
      <c r="C224" s="4" t="s">
        <v>1661</v>
      </c>
      <c r="D224" s="5" t="s">
        <v>4221</v>
      </c>
      <c r="E224" s="4" t="s">
        <v>1561</v>
      </c>
      <c r="F224" s="4" t="s">
        <v>4226</v>
      </c>
      <c r="G224" s="6"/>
    </row>
    <row r="225" ht="14" customHeight="1" spans="1:7">
      <c r="A225" s="4">
        <v>223</v>
      </c>
      <c r="B225" s="4" t="s">
        <v>1766</v>
      </c>
      <c r="C225" s="4" t="s">
        <v>1769</v>
      </c>
      <c r="D225" s="5" t="s">
        <v>4221</v>
      </c>
      <c r="E225" s="4" t="s">
        <v>1561</v>
      </c>
      <c r="F225" s="4" t="s">
        <v>4226</v>
      </c>
      <c r="G225" s="6"/>
    </row>
    <row r="226" ht="14" customHeight="1" spans="1:7">
      <c r="A226" s="4">
        <v>224</v>
      </c>
      <c r="B226" s="4" t="s">
        <v>2042</v>
      </c>
      <c r="C226" s="4" t="s">
        <v>2045</v>
      </c>
      <c r="D226" s="5" t="s">
        <v>4221</v>
      </c>
      <c r="E226" s="4" t="s">
        <v>1561</v>
      </c>
      <c r="F226" s="4" t="s">
        <v>4226</v>
      </c>
      <c r="G226" s="6"/>
    </row>
    <row r="227" ht="14" customHeight="1" spans="1:7">
      <c r="A227" s="4">
        <v>225</v>
      </c>
      <c r="B227" s="4" t="s">
        <v>2243</v>
      </c>
      <c r="C227" s="4" t="s">
        <v>2246</v>
      </c>
      <c r="D227" s="5" t="s">
        <v>4221</v>
      </c>
      <c r="E227" s="4" t="s">
        <v>1561</v>
      </c>
      <c r="F227" s="4" t="s">
        <v>4226</v>
      </c>
      <c r="G227" s="6"/>
    </row>
    <row r="228" ht="14" customHeight="1" spans="1:7">
      <c r="A228" s="4">
        <v>226</v>
      </c>
      <c r="B228" s="4" t="s">
        <v>1953</v>
      </c>
      <c r="C228" s="4" t="s">
        <v>1956</v>
      </c>
      <c r="D228" s="5" t="s">
        <v>4221</v>
      </c>
      <c r="E228" s="4" t="s">
        <v>1561</v>
      </c>
      <c r="F228" s="4" t="s">
        <v>4226</v>
      </c>
      <c r="G228" s="6"/>
    </row>
    <row r="229" ht="14" customHeight="1" spans="1:7">
      <c r="A229" s="4">
        <v>227</v>
      </c>
      <c r="B229" s="4" t="s">
        <v>2156</v>
      </c>
      <c r="C229" s="4" t="s">
        <v>2160</v>
      </c>
      <c r="D229" s="5" t="s">
        <v>4221</v>
      </c>
      <c r="E229" s="4" t="s">
        <v>1561</v>
      </c>
      <c r="F229" s="4" t="s">
        <v>4226</v>
      </c>
      <c r="G229" s="6"/>
    </row>
    <row r="230" ht="14" customHeight="1" spans="1:7">
      <c r="A230" s="4">
        <v>228</v>
      </c>
      <c r="B230" s="4" t="s">
        <v>2297</v>
      </c>
      <c r="C230" s="4" t="s">
        <v>2301</v>
      </c>
      <c r="D230" s="5" t="s">
        <v>4221</v>
      </c>
      <c r="E230" s="4" t="s">
        <v>1561</v>
      </c>
      <c r="F230" s="4" t="s">
        <v>4226</v>
      </c>
      <c r="G230" s="6"/>
    </row>
    <row r="231" ht="14" customHeight="1" spans="1:7">
      <c r="A231" s="4">
        <v>229</v>
      </c>
      <c r="B231" s="4" t="s">
        <v>2571</v>
      </c>
      <c r="C231" s="4" t="s">
        <v>2575</v>
      </c>
      <c r="D231" s="5" t="s">
        <v>4221</v>
      </c>
      <c r="E231" s="4" t="s">
        <v>1561</v>
      </c>
      <c r="F231" s="4" t="s">
        <v>4226</v>
      </c>
      <c r="G231" s="6"/>
    </row>
    <row r="232" ht="14" customHeight="1" spans="1:7">
      <c r="A232" s="4">
        <v>230</v>
      </c>
      <c r="B232" s="4" t="s">
        <v>1961</v>
      </c>
      <c r="C232" s="4" t="s">
        <v>1964</v>
      </c>
      <c r="D232" s="5" t="s">
        <v>4221</v>
      </c>
      <c r="E232" s="4" t="s">
        <v>1561</v>
      </c>
      <c r="F232" s="4" t="s">
        <v>4226</v>
      </c>
      <c r="G232" s="6"/>
    </row>
    <row r="233" ht="14" customHeight="1" spans="1:7">
      <c r="A233" s="4">
        <v>231</v>
      </c>
      <c r="B233" s="4" t="s">
        <v>1648</v>
      </c>
      <c r="C233" s="4" t="s">
        <v>1652</v>
      </c>
      <c r="D233" s="5" t="s">
        <v>4221</v>
      </c>
      <c r="E233" s="4" t="s">
        <v>1561</v>
      </c>
      <c r="F233" s="4" t="s">
        <v>4226</v>
      </c>
      <c r="G233" s="6"/>
    </row>
    <row r="234" ht="14" customHeight="1" spans="1:7">
      <c r="A234" s="4">
        <v>232</v>
      </c>
      <c r="B234" s="4" t="s">
        <v>2542</v>
      </c>
      <c r="C234" s="4" t="s">
        <v>2546</v>
      </c>
      <c r="D234" s="5" t="s">
        <v>4221</v>
      </c>
      <c r="E234" s="4" t="s">
        <v>1561</v>
      </c>
      <c r="F234" s="4" t="s">
        <v>4226</v>
      </c>
      <c r="G234" s="6"/>
    </row>
    <row r="235" ht="14" customHeight="1" spans="1:7">
      <c r="A235" s="4">
        <v>233</v>
      </c>
      <c r="B235" s="4" t="s">
        <v>2486</v>
      </c>
      <c r="C235" s="4" t="s">
        <v>2490</v>
      </c>
      <c r="D235" s="5" t="s">
        <v>4221</v>
      </c>
      <c r="E235" s="4" t="s">
        <v>1561</v>
      </c>
      <c r="F235" s="4" t="s">
        <v>4226</v>
      </c>
      <c r="G235" s="6"/>
    </row>
    <row r="236" ht="14" customHeight="1" spans="1:7">
      <c r="A236" s="4">
        <v>234</v>
      </c>
      <c r="B236" s="4" t="s">
        <v>2202</v>
      </c>
      <c r="C236" s="4" t="s">
        <v>2205</v>
      </c>
      <c r="D236" s="5" t="s">
        <v>4221</v>
      </c>
      <c r="E236" s="4" t="s">
        <v>1561</v>
      </c>
      <c r="F236" s="4" t="s">
        <v>4226</v>
      </c>
      <c r="G236" s="6"/>
    </row>
    <row r="237" ht="14" customHeight="1" spans="1:7">
      <c r="A237" s="4">
        <v>235</v>
      </c>
      <c r="B237" s="4" t="s">
        <v>2306</v>
      </c>
      <c r="C237" s="4" t="s">
        <v>2309</v>
      </c>
      <c r="D237" s="5" t="s">
        <v>4221</v>
      </c>
      <c r="E237" s="4" t="s">
        <v>1561</v>
      </c>
      <c r="F237" s="4" t="s">
        <v>4226</v>
      </c>
      <c r="G237" s="6"/>
    </row>
    <row r="238" ht="14" customHeight="1" spans="1:7">
      <c r="A238" s="4">
        <v>236</v>
      </c>
      <c r="B238" s="4" t="s">
        <v>2551</v>
      </c>
      <c r="C238" s="4" t="s">
        <v>2555</v>
      </c>
      <c r="D238" s="5" t="s">
        <v>4221</v>
      </c>
      <c r="E238" s="4" t="s">
        <v>1561</v>
      </c>
      <c r="F238" s="4" t="s">
        <v>4226</v>
      </c>
      <c r="G238" s="6"/>
    </row>
    <row r="239" ht="14" customHeight="1" spans="1:7">
      <c r="A239" s="4">
        <v>237</v>
      </c>
      <c r="B239" s="4" t="s">
        <v>1690</v>
      </c>
      <c r="C239" s="4" t="s">
        <v>1694</v>
      </c>
      <c r="D239" s="5" t="s">
        <v>4221</v>
      </c>
      <c r="E239" s="4" t="s">
        <v>1561</v>
      </c>
      <c r="F239" s="4" t="s">
        <v>4226</v>
      </c>
      <c r="G239" s="6"/>
    </row>
    <row r="240" ht="14" customHeight="1" spans="1:7">
      <c r="A240" s="4">
        <v>238</v>
      </c>
      <c r="B240" s="4" t="s">
        <v>1662</v>
      </c>
      <c r="C240" s="4" t="s">
        <v>1667</v>
      </c>
      <c r="D240" s="5" t="s">
        <v>4221</v>
      </c>
      <c r="E240" s="4" t="s">
        <v>1561</v>
      </c>
      <c r="F240" s="4" t="s">
        <v>4226</v>
      </c>
      <c r="G240" s="6"/>
    </row>
    <row r="241" ht="14" customHeight="1" spans="1:7">
      <c r="A241" s="4">
        <v>239</v>
      </c>
      <c r="B241" s="4" t="s">
        <v>1653</v>
      </c>
      <c r="C241" s="4" t="s">
        <v>1656</v>
      </c>
      <c r="D241" s="5" t="s">
        <v>4221</v>
      </c>
      <c r="E241" s="4" t="s">
        <v>1561</v>
      </c>
      <c r="F241" s="4" t="s">
        <v>4226</v>
      </c>
      <c r="G241" s="6"/>
    </row>
    <row r="242" ht="14" customHeight="1" spans="1:7">
      <c r="A242" s="4">
        <v>240</v>
      </c>
      <c r="B242" s="4" t="s">
        <v>1702</v>
      </c>
      <c r="C242" s="4" t="s">
        <v>1705</v>
      </c>
      <c r="D242" s="5" t="s">
        <v>4221</v>
      </c>
      <c r="E242" s="4" t="s">
        <v>1561</v>
      </c>
      <c r="F242" s="4" t="s">
        <v>4226</v>
      </c>
      <c r="G242" s="6"/>
    </row>
    <row r="243" ht="14" customHeight="1" spans="1:7">
      <c r="A243" s="4">
        <v>241</v>
      </c>
      <c r="B243" s="4" t="s">
        <v>2586</v>
      </c>
      <c r="C243" s="4" t="s">
        <v>2590</v>
      </c>
      <c r="D243" s="5" t="s">
        <v>4221</v>
      </c>
      <c r="E243" s="4" t="s">
        <v>1561</v>
      </c>
      <c r="F243" s="4" t="s">
        <v>4226</v>
      </c>
      <c r="G243" s="6"/>
    </row>
    <row r="244" ht="14" customHeight="1" spans="1:7">
      <c r="A244" s="4">
        <v>242</v>
      </c>
      <c r="B244" s="4" t="s">
        <v>2257</v>
      </c>
      <c r="C244" s="4" t="s">
        <v>2261</v>
      </c>
      <c r="D244" s="5" t="s">
        <v>4221</v>
      </c>
      <c r="E244" s="4" t="s">
        <v>1561</v>
      </c>
      <c r="F244" s="4" t="s">
        <v>4226</v>
      </c>
      <c r="G244" s="6"/>
    </row>
    <row r="245" ht="14" customHeight="1" spans="1:7">
      <c r="A245" s="4">
        <v>243</v>
      </c>
      <c r="B245" s="4" t="s">
        <v>2379</v>
      </c>
      <c r="C245" s="4" t="s">
        <v>2383</v>
      </c>
      <c r="D245" s="5" t="s">
        <v>4221</v>
      </c>
      <c r="E245" s="4" t="s">
        <v>1561</v>
      </c>
      <c r="F245" s="4" t="s">
        <v>4226</v>
      </c>
      <c r="G245" s="6"/>
    </row>
    <row r="246" ht="14" customHeight="1" spans="1:7">
      <c r="A246" s="4">
        <v>244</v>
      </c>
      <c r="B246" s="4" t="s">
        <v>2268</v>
      </c>
      <c r="C246" s="4" t="s">
        <v>2272</v>
      </c>
      <c r="D246" s="5" t="s">
        <v>4221</v>
      </c>
      <c r="E246" s="4" t="s">
        <v>1561</v>
      </c>
      <c r="F246" s="4" t="s">
        <v>4226</v>
      </c>
      <c r="G246" s="6"/>
    </row>
    <row r="247" ht="14" customHeight="1" spans="1:7">
      <c r="A247" s="4">
        <v>245</v>
      </c>
      <c r="B247" s="4" t="s">
        <v>2161</v>
      </c>
      <c r="C247" s="4" t="s">
        <v>2164</v>
      </c>
      <c r="D247" s="5" t="s">
        <v>4221</v>
      </c>
      <c r="E247" s="4" t="s">
        <v>1561</v>
      </c>
      <c r="F247" s="4" t="s">
        <v>4226</v>
      </c>
      <c r="G247" s="6"/>
    </row>
    <row r="248" ht="14" customHeight="1" spans="1:7">
      <c r="A248" s="4">
        <v>246</v>
      </c>
      <c r="B248" s="4" t="s">
        <v>1690</v>
      </c>
      <c r="C248" s="4" t="s">
        <v>1915</v>
      </c>
      <c r="D248" s="5" t="s">
        <v>4221</v>
      </c>
      <c r="E248" s="4" t="s">
        <v>1561</v>
      </c>
      <c r="F248" s="4" t="s">
        <v>4226</v>
      </c>
      <c r="G248" s="6"/>
    </row>
    <row r="249" ht="14" customHeight="1" spans="1:7">
      <c r="A249" s="4">
        <v>247</v>
      </c>
      <c r="B249" s="4" t="s">
        <v>1775</v>
      </c>
      <c r="C249" s="4" t="s">
        <v>1779</v>
      </c>
      <c r="D249" s="5" t="s">
        <v>4221</v>
      </c>
      <c r="E249" s="4" t="s">
        <v>1561</v>
      </c>
      <c r="F249" s="4" t="s">
        <v>4226</v>
      </c>
      <c r="G249" s="6"/>
    </row>
    <row r="250" ht="14" customHeight="1" spans="1:7">
      <c r="A250" s="4">
        <v>248</v>
      </c>
      <c r="B250" s="4" t="s">
        <v>2528</v>
      </c>
      <c r="C250" s="4" t="s">
        <v>2531</v>
      </c>
      <c r="D250" s="5" t="s">
        <v>4221</v>
      </c>
      <c r="E250" s="4" t="s">
        <v>1561</v>
      </c>
      <c r="F250" s="4" t="s">
        <v>4226</v>
      </c>
      <c r="G250" s="6"/>
    </row>
    <row r="251" ht="14" customHeight="1" spans="1:7">
      <c r="A251" s="4">
        <v>249</v>
      </c>
      <c r="B251" s="4" t="s">
        <v>1871</v>
      </c>
      <c r="C251" s="4" t="s">
        <v>1874</v>
      </c>
      <c r="D251" s="5" t="s">
        <v>4221</v>
      </c>
      <c r="E251" s="4" t="s">
        <v>1561</v>
      </c>
      <c r="F251" s="4" t="s">
        <v>4226</v>
      </c>
      <c r="G251" s="6"/>
    </row>
    <row r="252" ht="14" customHeight="1" spans="1:7">
      <c r="A252" s="4">
        <v>250</v>
      </c>
      <c r="B252" s="4" t="s">
        <v>2435</v>
      </c>
      <c r="C252" s="4" t="s">
        <v>2439</v>
      </c>
      <c r="D252" s="5" t="s">
        <v>4221</v>
      </c>
      <c r="E252" s="4" t="s">
        <v>1561</v>
      </c>
      <c r="F252" s="4" t="s">
        <v>4226</v>
      </c>
      <c r="G252" s="6"/>
    </row>
    <row r="253" ht="14" customHeight="1" spans="1:7">
      <c r="A253" s="4">
        <v>251</v>
      </c>
      <c r="B253" s="4" t="s">
        <v>1770</v>
      </c>
      <c r="C253" s="4" t="s">
        <v>1774</v>
      </c>
      <c r="D253" s="5" t="s">
        <v>4221</v>
      </c>
      <c r="E253" s="4" t="s">
        <v>1561</v>
      </c>
      <c r="F253" s="4" t="s">
        <v>4226</v>
      </c>
      <c r="G253" s="6"/>
    </row>
    <row r="254" ht="14" customHeight="1" spans="1:7">
      <c r="A254" s="4">
        <v>252</v>
      </c>
      <c r="B254" s="4" t="s">
        <v>1719</v>
      </c>
      <c r="C254" s="4" t="s">
        <v>1722</v>
      </c>
      <c r="D254" s="5" t="s">
        <v>4221</v>
      </c>
      <c r="E254" s="4" t="s">
        <v>1561</v>
      </c>
      <c r="F254" s="4" t="s">
        <v>4226</v>
      </c>
      <c r="G254" s="6"/>
    </row>
    <row r="255" ht="14" customHeight="1" spans="1:7">
      <c r="A255" s="4">
        <v>253</v>
      </c>
      <c r="B255" s="4" t="s">
        <v>2404</v>
      </c>
      <c r="C255" s="4" t="s">
        <v>2407</v>
      </c>
      <c r="D255" s="5" t="s">
        <v>4221</v>
      </c>
      <c r="E255" s="4" t="s">
        <v>1561</v>
      </c>
      <c r="F255" s="4" t="s">
        <v>4226</v>
      </c>
      <c r="G255" s="6"/>
    </row>
    <row r="256" ht="14" customHeight="1" spans="1:7">
      <c r="A256" s="4">
        <v>254</v>
      </c>
      <c r="B256" s="4" t="s">
        <v>2192</v>
      </c>
      <c r="C256" s="4" t="s">
        <v>2196</v>
      </c>
      <c r="D256" s="5" t="s">
        <v>4221</v>
      </c>
      <c r="E256" s="4" t="s">
        <v>1561</v>
      </c>
      <c r="F256" s="4" t="s">
        <v>4226</v>
      </c>
      <c r="G256" s="6"/>
    </row>
    <row r="257" ht="14" customHeight="1" spans="1:7">
      <c r="A257" s="4">
        <v>255</v>
      </c>
      <c r="B257" s="4" t="s">
        <v>1732</v>
      </c>
      <c r="C257" s="4" t="s">
        <v>1736</v>
      </c>
      <c r="D257" s="5" t="s">
        <v>4221</v>
      </c>
      <c r="E257" s="4" t="s">
        <v>1561</v>
      </c>
      <c r="F257" s="4" t="s">
        <v>4226</v>
      </c>
      <c r="G257" s="6"/>
    </row>
    <row r="258" ht="14" customHeight="1" spans="1:7">
      <c r="A258" s="4">
        <v>256</v>
      </c>
      <c r="B258" s="4" t="s">
        <v>1907</v>
      </c>
      <c r="C258" s="4" t="s">
        <v>1911</v>
      </c>
      <c r="D258" s="5" t="s">
        <v>4221</v>
      </c>
      <c r="E258" s="4" t="s">
        <v>1561</v>
      </c>
      <c r="F258" s="4" t="s">
        <v>4226</v>
      </c>
      <c r="G258" s="6"/>
    </row>
    <row r="259" ht="14" customHeight="1" spans="1:7">
      <c r="A259" s="4">
        <v>257</v>
      </c>
      <c r="B259" s="4" t="s">
        <v>1902</v>
      </c>
      <c r="C259" s="4" t="s">
        <v>1906</v>
      </c>
      <c r="D259" s="5" t="s">
        <v>4221</v>
      </c>
      <c r="E259" s="4" t="s">
        <v>1561</v>
      </c>
      <c r="F259" s="4" t="s">
        <v>4226</v>
      </c>
      <c r="G259" s="6"/>
    </row>
    <row r="260" ht="14" customHeight="1" spans="1:7">
      <c r="A260" s="4">
        <v>258</v>
      </c>
      <c r="B260" s="4" t="s">
        <v>2561</v>
      </c>
      <c r="C260" s="4" t="s">
        <v>2565</v>
      </c>
      <c r="D260" s="5" t="s">
        <v>4221</v>
      </c>
      <c r="E260" s="4" t="s">
        <v>1561</v>
      </c>
      <c r="F260" s="4" t="s">
        <v>4226</v>
      </c>
      <c r="G260" s="6"/>
    </row>
    <row r="261" ht="14" customHeight="1" spans="1:7">
      <c r="A261" s="4">
        <v>259</v>
      </c>
      <c r="B261" s="4" t="s">
        <v>1930</v>
      </c>
      <c r="C261" s="4" t="s">
        <v>1934</v>
      </c>
      <c r="D261" s="5" t="s">
        <v>4221</v>
      </c>
      <c r="E261" s="4" t="s">
        <v>1561</v>
      </c>
      <c r="F261" s="4" t="s">
        <v>4226</v>
      </c>
      <c r="G261" s="6"/>
    </row>
    <row r="262" ht="14" customHeight="1" spans="1:7">
      <c r="A262" s="4">
        <v>260</v>
      </c>
      <c r="B262" s="4" t="s">
        <v>1690</v>
      </c>
      <c r="C262" s="4" t="s">
        <v>1726</v>
      </c>
      <c r="D262" s="5" t="s">
        <v>4221</v>
      </c>
      <c r="E262" s="4" t="s">
        <v>1561</v>
      </c>
      <c r="F262" s="4" t="s">
        <v>4226</v>
      </c>
      <c r="G262" s="6"/>
    </row>
    <row r="263" ht="14" customHeight="1" spans="1:7">
      <c r="A263" s="4">
        <v>261</v>
      </c>
      <c r="B263" s="4" t="s">
        <v>2051</v>
      </c>
      <c r="C263" s="4" t="s">
        <v>2055</v>
      </c>
      <c r="D263" s="5" t="s">
        <v>4221</v>
      </c>
      <c r="E263" s="4" t="s">
        <v>1561</v>
      </c>
      <c r="F263" s="4" t="s">
        <v>4226</v>
      </c>
      <c r="G263" s="6"/>
    </row>
    <row r="264" ht="14" customHeight="1" spans="1:7">
      <c r="A264" s="4">
        <v>262</v>
      </c>
      <c r="B264" s="4" t="s">
        <v>1686</v>
      </c>
      <c r="C264" s="4" t="s">
        <v>1689</v>
      </c>
      <c r="D264" s="5" t="s">
        <v>4221</v>
      </c>
      <c r="E264" s="4" t="s">
        <v>1561</v>
      </c>
      <c r="F264" s="4" t="s">
        <v>4226</v>
      </c>
      <c r="G264" s="6"/>
    </row>
    <row r="265" ht="14" customHeight="1" spans="1:7">
      <c r="A265" s="4">
        <v>263</v>
      </c>
      <c r="B265" s="4" t="s">
        <v>1632</v>
      </c>
      <c r="C265" s="4" t="s">
        <v>1636</v>
      </c>
      <c r="D265" s="5" t="s">
        <v>4221</v>
      </c>
      <c r="E265" s="4" t="s">
        <v>1561</v>
      </c>
      <c r="F265" s="4" t="s">
        <v>4226</v>
      </c>
      <c r="G265" s="6"/>
    </row>
    <row r="266" ht="14" customHeight="1" spans="1:7">
      <c r="A266" s="4">
        <v>264</v>
      </c>
      <c r="B266" s="4" t="s">
        <v>2098</v>
      </c>
      <c r="C266" s="4" t="s">
        <v>2102</v>
      </c>
      <c r="D266" s="5" t="s">
        <v>4221</v>
      </c>
      <c r="E266" s="4" t="s">
        <v>1561</v>
      </c>
      <c r="F266" s="4" t="s">
        <v>4226</v>
      </c>
      <c r="G266" s="6"/>
    </row>
    <row r="267" ht="14" customHeight="1" spans="1:7">
      <c r="A267" s="4">
        <v>265</v>
      </c>
      <c r="B267" s="4" t="s">
        <v>1711</v>
      </c>
      <c r="C267" s="4" t="s">
        <v>1714</v>
      </c>
      <c r="D267" s="5" t="s">
        <v>4221</v>
      </c>
      <c r="E267" s="4" t="s">
        <v>1561</v>
      </c>
      <c r="F267" s="4" t="s">
        <v>4226</v>
      </c>
      <c r="G267" s="6"/>
    </row>
    <row r="268" ht="14" customHeight="1" spans="1:7">
      <c r="A268" s="4">
        <v>266</v>
      </c>
      <c r="B268" s="4" t="s">
        <v>1863</v>
      </c>
      <c r="C268" s="4" t="s">
        <v>1866</v>
      </c>
      <c r="D268" s="5" t="s">
        <v>4221</v>
      </c>
      <c r="E268" s="4" t="s">
        <v>1561</v>
      </c>
      <c r="F268" s="4" t="s">
        <v>4226</v>
      </c>
      <c r="G268" s="6"/>
    </row>
    <row r="269" ht="14" customHeight="1" spans="1:7">
      <c r="A269" s="4">
        <v>267</v>
      </c>
      <c r="B269" s="4" t="s">
        <v>1613</v>
      </c>
      <c r="C269" s="4" t="s">
        <v>1616</v>
      </c>
      <c r="D269" s="5" t="s">
        <v>4221</v>
      </c>
      <c r="E269" s="4" t="s">
        <v>1561</v>
      </c>
      <c r="F269" s="4" t="s">
        <v>4226</v>
      </c>
      <c r="G269" s="6"/>
    </row>
    <row r="270" ht="14" customHeight="1" spans="1:7">
      <c r="A270" s="4">
        <v>268</v>
      </c>
      <c r="B270" s="4" t="s">
        <v>1565</v>
      </c>
      <c r="C270" s="4" t="s">
        <v>1570</v>
      </c>
      <c r="D270" s="5" t="s">
        <v>4221</v>
      </c>
      <c r="E270" s="4" t="s">
        <v>1561</v>
      </c>
      <c r="F270" s="4" t="s">
        <v>4226</v>
      </c>
      <c r="G270" s="6"/>
    </row>
    <row r="271" ht="14" customHeight="1" spans="1:7">
      <c r="A271" s="4">
        <v>269</v>
      </c>
      <c r="B271" s="4" t="s">
        <v>2384</v>
      </c>
      <c r="C271" s="4" t="s">
        <v>2388</v>
      </c>
      <c r="D271" s="5" t="s">
        <v>4221</v>
      </c>
      <c r="E271" s="4" t="s">
        <v>1561</v>
      </c>
      <c r="F271" s="4" t="s">
        <v>4226</v>
      </c>
      <c r="G271" s="6"/>
    </row>
    <row r="272" ht="14" customHeight="1" spans="1:7">
      <c r="A272" s="4">
        <v>270</v>
      </c>
      <c r="B272" s="4" t="s">
        <v>2473</v>
      </c>
      <c r="C272" s="4" t="s">
        <v>2476</v>
      </c>
      <c r="D272" s="5" t="s">
        <v>4221</v>
      </c>
      <c r="E272" s="4" t="s">
        <v>1561</v>
      </c>
      <c r="F272" s="4" t="s">
        <v>4226</v>
      </c>
      <c r="G272" s="6"/>
    </row>
    <row r="273" ht="14" customHeight="1" spans="1:7">
      <c r="A273" s="4">
        <v>271</v>
      </c>
      <c r="B273" s="4" t="s">
        <v>2500</v>
      </c>
      <c r="C273" s="4" t="s">
        <v>2504</v>
      </c>
      <c r="D273" s="5" t="s">
        <v>4221</v>
      </c>
      <c r="E273" s="4" t="s">
        <v>1561</v>
      </c>
      <c r="F273" s="4" t="s">
        <v>4226</v>
      </c>
      <c r="G273" s="6"/>
    </row>
    <row r="274" ht="14" customHeight="1" spans="1:7">
      <c r="A274" s="4">
        <v>272</v>
      </c>
      <c r="B274" s="4" t="s">
        <v>1892</v>
      </c>
      <c r="C274" s="4" t="s">
        <v>1896</v>
      </c>
      <c r="D274" s="5" t="s">
        <v>4221</v>
      </c>
      <c r="E274" s="4" t="s">
        <v>1561</v>
      </c>
      <c r="F274" s="4" t="s">
        <v>4226</v>
      </c>
      <c r="G274" s="6"/>
    </row>
    <row r="275" ht="14" customHeight="1" spans="1:7">
      <c r="A275" s="4">
        <v>273</v>
      </c>
      <c r="B275" s="4" t="s">
        <v>1681</v>
      </c>
      <c r="C275" s="4" t="s">
        <v>1685</v>
      </c>
      <c r="D275" s="5" t="s">
        <v>4221</v>
      </c>
      <c r="E275" s="4" t="s">
        <v>1561</v>
      </c>
      <c r="F275" s="4" t="s">
        <v>4226</v>
      </c>
      <c r="G275" s="6"/>
    </row>
    <row r="276" ht="14" customHeight="1" spans="1:7">
      <c r="A276" s="4">
        <v>274</v>
      </c>
      <c r="B276" s="4" t="s">
        <v>3906</v>
      </c>
      <c r="C276" s="4" t="s">
        <v>3910</v>
      </c>
      <c r="D276" s="5" t="s">
        <v>4221</v>
      </c>
      <c r="E276" s="4" t="s">
        <v>89</v>
      </c>
      <c r="F276" s="4" t="s">
        <v>4227</v>
      </c>
      <c r="G276" s="6"/>
    </row>
    <row r="277" ht="14" customHeight="1" spans="1:7">
      <c r="A277" s="4">
        <v>275</v>
      </c>
      <c r="B277" s="4" t="s">
        <v>94</v>
      </c>
      <c r="C277" s="4" t="s">
        <v>97</v>
      </c>
      <c r="D277" s="5" t="s">
        <v>4224</v>
      </c>
      <c r="E277" s="4" t="s">
        <v>89</v>
      </c>
      <c r="F277" s="4" t="s">
        <v>4227</v>
      </c>
      <c r="G277" s="6"/>
    </row>
    <row r="278" ht="14" customHeight="1" spans="1:7">
      <c r="A278" s="4">
        <v>276</v>
      </c>
      <c r="B278" s="4" t="s">
        <v>107</v>
      </c>
      <c r="C278" s="4" t="s">
        <v>111</v>
      </c>
      <c r="D278" s="5" t="s">
        <v>4224</v>
      </c>
      <c r="E278" s="4" t="s">
        <v>89</v>
      </c>
      <c r="F278" s="4" t="s">
        <v>4227</v>
      </c>
      <c r="G278" s="6"/>
    </row>
    <row r="279" ht="14" customHeight="1" spans="1:7">
      <c r="A279" s="4">
        <v>277</v>
      </c>
      <c r="B279" s="4" t="s">
        <v>87</v>
      </c>
      <c r="C279" s="4" t="s">
        <v>92</v>
      </c>
      <c r="D279" s="5" t="s">
        <v>4224</v>
      </c>
      <c r="E279" s="4" t="s">
        <v>89</v>
      </c>
      <c r="F279" s="4" t="s">
        <v>4227</v>
      </c>
      <c r="G279" s="6"/>
    </row>
    <row r="280" ht="14" customHeight="1" spans="1:7">
      <c r="A280" s="4">
        <v>278</v>
      </c>
      <c r="B280" s="4" t="s">
        <v>3836</v>
      </c>
      <c r="C280" s="4" t="s">
        <v>3840</v>
      </c>
      <c r="D280" s="5" t="s">
        <v>4221</v>
      </c>
      <c r="E280" s="4" t="s">
        <v>89</v>
      </c>
      <c r="F280" s="4" t="s">
        <v>4227</v>
      </c>
      <c r="G280" s="6"/>
    </row>
    <row r="281" ht="14" customHeight="1" spans="1:7">
      <c r="A281" s="4">
        <v>279</v>
      </c>
      <c r="B281" s="4" t="s">
        <v>3841</v>
      </c>
      <c r="C281" s="4" t="s">
        <v>3845</v>
      </c>
      <c r="D281" s="5" t="s">
        <v>4221</v>
      </c>
      <c r="E281" s="4" t="s">
        <v>89</v>
      </c>
      <c r="F281" s="4" t="s">
        <v>4227</v>
      </c>
      <c r="G281" s="6"/>
    </row>
    <row r="282" ht="14" customHeight="1" spans="1:7">
      <c r="A282" s="4">
        <v>280</v>
      </c>
      <c r="B282" s="4" t="s">
        <v>3892</v>
      </c>
      <c r="C282" s="4" t="s">
        <v>3896</v>
      </c>
      <c r="D282" s="5" t="s">
        <v>4221</v>
      </c>
      <c r="E282" s="4" t="s">
        <v>89</v>
      </c>
      <c r="F282" s="4" t="s">
        <v>4227</v>
      </c>
      <c r="G282" s="6"/>
    </row>
    <row r="283" ht="14" customHeight="1" spans="1:7">
      <c r="A283" s="4">
        <v>281</v>
      </c>
      <c r="B283" s="4" t="s">
        <v>3947</v>
      </c>
      <c r="C283" s="4" t="s">
        <v>3951</v>
      </c>
      <c r="D283" s="5" t="s">
        <v>4221</v>
      </c>
      <c r="E283" s="4" t="s">
        <v>89</v>
      </c>
      <c r="F283" s="4" t="s">
        <v>4227</v>
      </c>
      <c r="G283" s="6"/>
    </row>
    <row r="284" ht="14" customHeight="1" spans="1:7">
      <c r="A284" s="4">
        <v>282</v>
      </c>
      <c r="B284" s="4" t="s">
        <v>3888</v>
      </c>
      <c r="C284" s="4" t="s">
        <v>3891</v>
      </c>
      <c r="D284" s="5" t="s">
        <v>4221</v>
      </c>
      <c r="E284" s="4" t="s">
        <v>89</v>
      </c>
      <c r="F284" s="4" t="s">
        <v>4227</v>
      </c>
      <c r="G284" s="6"/>
    </row>
    <row r="285" ht="14" customHeight="1" spans="1:7">
      <c r="A285" s="4">
        <v>283</v>
      </c>
      <c r="B285" s="4" t="s">
        <v>3883</v>
      </c>
      <c r="C285" s="4" t="s">
        <v>3887</v>
      </c>
      <c r="D285" s="5" t="s">
        <v>4221</v>
      </c>
      <c r="E285" s="4" t="s">
        <v>89</v>
      </c>
      <c r="F285" s="4" t="s">
        <v>4227</v>
      </c>
      <c r="G285" s="6"/>
    </row>
    <row r="286" ht="14" customHeight="1" spans="1:7">
      <c r="A286" s="4">
        <v>284</v>
      </c>
      <c r="B286" s="4" t="s">
        <v>3865</v>
      </c>
      <c r="C286" s="4" t="s">
        <v>3868</v>
      </c>
      <c r="D286" s="5" t="s">
        <v>4221</v>
      </c>
      <c r="E286" s="4" t="s">
        <v>89</v>
      </c>
      <c r="F286" s="4" t="s">
        <v>4227</v>
      </c>
      <c r="G286" s="6"/>
    </row>
    <row r="287" ht="14" customHeight="1" spans="1:7">
      <c r="A287" s="4">
        <v>285</v>
      </c>
      <c r="B287" s="4" t="s">
        <v>3957</v>
      </c>
      <c r="C287" s="4" t="s">
        <v>3960</v>
      </c>
      <c r="D287" s="5" t="s">
        <v>4221</v>
      </c>
      <c r="E287" s="4" t="s">
        <v>89</v>
      </c>
      <c r="F287" s="4" t="s">
        <v>4227</v>
      </c>
      <c r="G287" s="6"/>
    </row>
    <row r="288" ht="14" customHeight="1" spans="1:7">
      <c r="A288" s="4">
        <v>286</v>
      </c>
      <c r="B288" s="4" t="s">
        <v>3902</v>
      </c>
      <c r="C288" s="4" t="s">
        <v>3905</v>
      </c>
      <c r="D288" s="5" t="s">
        <v>4221</v>
      </c>
      <c r="E288" s="4" t="s">
        <v>89</v>
      </c>
      <c r="F288" s="4" t="s">
        <v>4227</v>
      </c>
      <c r="G288" s="6"/>
    </row>
    <row r="289" ht="14" customHeight="1" spans="1:7">
      <c r="A289" s="4">
        <v>287</v>
      </c>
      <c r="B289" s="4" t="s">
        <v>3874</v>
      </c>
      <c r="C289" s="4" t="s">
        <v>3878</v>
      </c>
      <c r="D289" s="5" t="s">
        <v>4221</v>
      </c>
      <c r="E289" s="4" t="s">
        <v>89</v>
      </c>
      <c r="F289" s="4" t="s">
        <v>4227</v>
      </c>
      <c r="G289" s="6"/>
    </row>
    <row r="290" ht="14" customHeight="1" spans="1:7">
      <c r="A290" s="4">
        <v>288</v>
      </c>
      <c r="B290" s="4" t="s">
        <v>3846</v>
      </c>
      <c r="C290" s="4" t="s">
        <v>3849</v>
      </c>
      <c r="D290" s="5" t="s">
        <v>4221</v>
      </c>
      <c r="E290" s="4" t="s">
        <v>89</v>
      </c>
      <c r="F290" s="4" t="s">
        <v>4227</v>
      </c>
      <c r="G290" s="6"/>
    </row>
    <row r="291" ht="14" customHeight="1" spans="1:7">
      <c r="A291" s="4">
        <v>289</v>
      </c>
      <c r="B291" s="4" t="s">
        <v>3919</v>
      </c>
      <c r="C291" s="4" t="s">
        <v>3922</v>
      </c>
      <c r="D291" s="5" t="s">
        <v>4221</v>
      </c>
      <c r="E291" s="4" t="s">
        <v>89</v>
      </c>
      <c r="F291" s="4" t="s">
        <v>4227</v>
      </c>
      <c r="G291" s="6"/>
    </row>
    <row r="292" ht="14" customHeight="1" spans="1:7">
      <c r="A292" s="4">
        <v>290</v>
      </c>
      <c r="B292" s="4" t="s">
        <v>3936</v>
      </c>
      <c r="C292" s="4" t="s">
        <v>3940</v>
      </c>
      <c r="D292" s="5" t="s">
        <v>4221</v>
      </c>
      <c r="E292" s="4" t="s">
        <v>89</v>
      </c>
      <c r="F292" s="4" t="s">
        <v>4227</v>
      </c>
      <c r="G292" s="6"/>
    </row>
    <row r="293" ht="14" customHeight="1" spans="1:7">
      <c r="A293" s="4">
        <v>291</v>
      </c>
      <c r="B293" s="4" t="s">
        <v>2806</v>
      </c>
      <c r="C293" s="4" t="s">
        <v>2810</v>
      </c>
      <c r="D293" s="5" t="s">
        <v>4221</v>
      </c>
      <c r="E293" s="4" t="s">
        <v>2623</v>
      </c>
      <c r="F293" s="4" t="s">
        <v>4227</v>
      </c>
      <c r="G293" s="6"/>
    </row>
    <row r="294" ht="14" customHeight="1" spans="1:7">
      <c r="A294" s="4">
        <v>292</v>
      </c>
      <c r="B294" s="4" t="s">
        <v>2832</v>
      </c>
      <c r="C294" s="4" t="s">
        <v>2835</v>
      </c>
      <c r="D294" s="5" t="s">
        <v>4221</v>
      </c>
      <c r="E294" s="4" t="s">
        <v>2623</v>
      </c>
      <c r="F294" s="4" t="s">
        <v>4227</v>
      </c>
      <c r="G294" s="6"/>
    </row>
    <row r="295" ht="14" customHeight="1" spans="1:7">
      <c r="A295" s="4">
        <v>293</v>
      </c>
      <c r="B295" s="4" t="s">
        <v>2693</v>
      </c>
      <c r="C295" s="4" t="s">
        <v>2697</v>
      </c>
      <c r="D295" s="5" t="s">
        <v>4221</v>
      </c>
      <c r="E295" s="4" t="s">
        <v>2623</v>
      </c>
      <c r="F295" s="4" t="s">
        <v>4227</v>
      </c>
      <c r="G295" s="6"/>
    </row>
    <row r="296" ht="14" customHeight="1" spans="1:7">
      <c r="A296" s="4">
        <v>294</v>
      </c>
      <c r="B296" s="4" t="s">
        <v>2435</v>
      </c>
      <c r="C296" s="4" t="s">
        <v>2715</v>
      </c>
      <c r="D296" s="5" t="s">
        <v>4221</v>
      </c>
      <c r="E296" s="4" t="s">
        <v>2623</v>
      </c>
      <c r="F296" s="4" t="s">
        <v>4227</v>
      </c>
      <c r="G296" s="6"/>
    </row>
    <row r="297" ht="14" customHeight="1" spans="1:7">
      <c r="A297" s="4">
        <v>295</v>
      </c>
      <c r="B297" s="4" t="s">
        <v>2728</v>
      </c>
      <c r="C297" s="4" t="s">
        <v>2732</v>
      </c>
      <c r="D297" s="5" t="s">
        <v>4221</v>
      </c>
      <c r="E297" s="4" t="s">
        <v>2623</v>
      </c>
      <c r="F297" s="4" t="s">
        <v>4227</v>
      </c>
      <c r="G297" s="6"/>
    </row>
    <row r="298" ht="14" customHeight="1" spans="1:7">
      <c r="A298" s="4">
        <v>296</v>
      </c>
      <c r="B298" s="4" t="s">
        <v>2669</v>
      </c>
      <c r="C298" s="4" t="s">
        <v>2673</v>
      </c>
      <c r="D298" s="5" t="s">
        <v>4221</v>
      </c>
      <c r="E298" s="4" t="s">
        <v>2623</v>
      </c>
      <c r="F298" s="4" t="s">
        <v>4227</v>
      </c>
      <c r="G298" s="6"/>
    </row>
    <row r="299" ht="14" customHeight="1" spans="1:7">
      <c r="A299" s="4">
        <v>297</v>
      </c>
      <c r="B299" s="4" t="s">
        <v>2707</v>
      </c>
      <c r="C299" s="4" t="s">
        <v>2711</v>
      </c>
      <c r="D299" s="5" t="s">
        <v>4221</v>
      </c>
      <c r="E299" s="4" t="s">
        <v>2623</v>
      </c>
      <c r="F299" s="4" t="s">
        <v>4227</v>
      </c>
      <c r="G299" s="6"/>
    </row>
    <row r="300" ht="14" customHeight="1" spans="1:7">
      <c r="A300" s="4">
        <v>298</v>
      </c>
      <c r="B300" s="4" t="s">
        <v>2664</v>
      </c>
      <c r="C300" s="4" t="s">
        <v>2668</v>
      </c>
      <c r="D300" s="5" t="s">
        <v>4221</v>
      </c>
      <c r="E300" s="4" t="s">
        <v>2623</v>
      </c>
      <c r="F300" s="4" t="s">
        <v>4227</v>
      </c>
      <c r="G300" s="6"/>
    </row>
    <row r="301" ht="14" customHeight="1" spans="1:7">
      <c r="A301" s="4">
        <v>299</v>
      </c>
      <c r="B301" s="4" t="s">
        <v>2758</v>
      </c>
      <c r="C301" s="4" t="s">
        <v>2762</v>
      </c>
      <c r="D301" s="5" t="s">
        <v>4221</v>
      </c>
      <c r="E301" s="4" t="s">
        <v>2623</v>
      </c>
      <c r="F301" s="4" t="s">
        <v>4227</v>
      </c>
      <c r="G301" s="6"/>
    </row>
    <row r="302" ht="14" customHeight="1" spans="1:7">
      <c r="A302" s="4">
        <v>300</v>
      </c>
      <c r="B302" s="4" t="s">
        <v>2659</v>
      </c>
      <c r="C302" s="4" t="s">
        <v>2663</v>
      </c>
      <c r="D302" s="5" t="s">
        <v>4221</v>
      </c>
      <c r="E302" s="4" t="s">
        <v>2623</v>
      </c>
      <c r="F302" s="4" t="s">
        <v>4227</v>
      </c>
      <c r="G302" s="6"/>
    </row>
    <row r="303" ht="14" customHeight="1" spans="1:7">
      <c r="A303" s="4">
        <v>301</v>
      </c>
      <c r="B303" s="4" t="s">
        <v>2781</v>
      </c>
      <c r="C303" s="4" t="s">
        <v>2784</v>
      </c>
      <c r="D303" s="5" t="s">
        <v>4221</v>
      </c>
      <c r="E303" s="4" t="s">
        <v>2623</v>
      </c>
      <c r="F303" s="4" t="s">
        <v>4227</v>
      </c>
      <c r="G303" s="6"/>
    </row>
    <row r="304" ht="14" customHeight="1" spans="1:7">
      <c r="A304" s="4">
        <v>302</v>
      </c>
      <c r="B304" s="4" t="s">
        <v>2801</v>
      </c>
      <c r="C304" s="4" t="s">
        <v>2805</v>
      </c>
      <c r="D304" s="5" t="s">
        <v>4221</v>
      </c>
      <c r="E304" s="4" t="s">
        <v>2623</v>
      </c>
      <c r="F304" s="4" t="s">
        <v>4227</v>
      </c>
      <c r="G304" s="6"/>
    </row>
    <row r="305" ht="14" customHeight="1" spans="1:7">
      <c r="A305" s="4">
        <v>303</v>
      </c>
      <c r="B305" s="4" t="s">
        <v>2846</v>
      </c>
      <c r="C305" s="4" t="s">
        <v>2849</v>
      </c>
      <c r="D305" s="5" t="s">
        <v>4221</v>
      </c>
      <c r="E305" s="4" t="s">
        <v>2623</v>
      </c>
      <c r="F305" s="4" t="s">
        <v>4227</v>
      </c>
      <c r="G305" s="6"/>
    </row>
    <row r="306" ht="14" customHeight="1" spans="1:7">
      <c r="A306" s="4">
        <v>304</v>
      </c>
      <c r="B306" s="4" t="s">
        <v>2795</v>
      </c>
      <c r="C306" s="4" t="s">
        <v>2799</v>
      </c>
      <c r="D306" s="5" t="s">
        <v>4221</v>
      </c>
      <c r="E306" s="4" t="s">
        <v>2623</v>
      </c>
      <c r="F306" s="4" t="s">
        <v>4227</v>
      </c>
      <c r="G306" s="6"/>
    </row>
    <row r="307" ht="14" customHeight="1" spans="1:7">
      <c r="A307" s="4">
        <v>305</v>
      </c>
      <c r="B307" s="4" t="s">
        <v>2689</v>
      </c>
      <c r="C307" s="4" t="s">
        <v>2692</v>
      </c>
      <c r="D307" s="5" t="s">
        <v>4221</v>
      </c>
      <c r="E307" s="4" t="s">
        <v>2623</v>
      </c>
      <c r="F307" s="4" t="s">
        <v>4227</v>
      </c>
      <c r="G307" s="6"/>
    </row>
    <row r="308" ht="14" customHeight="1" spans="1:7">
      <c r="A308" s="4">
        <v>306</v>
      </c>
      <c r="B308" s="4" t="s">
        <v>2684</v>
      </c>
      <c r="C308" s="4" t="s">
        <v>2687</v>
      </c>
      <c r="D308" s="5" t="s">
        <v>4221</v>
      </c>
      <c r="E308" s="4" t="s">
        <v>2623</v>
      </c>
      <c r="F308" s="4" t="s">
        <v>4227</v>
      </c>
      <c r="G308" s="6"/>
    </row>
    <row r="309" ht="14" customHeight="1" spans="1:7">
      <c r="A309" s="4">
        <v>307</v>
      </c>
      <c r="B309" s="4" t="s">
        <v>2777</v>
      </c>
      <c r="C309" s="4" t="s">
        <v>2780</v>
      </c>
      <c r="D309" s="5" t="s">
        <v>4221</v>
      </c>
      <c r="E309" s="4" t="s">
        <v>2623</v>
      </c>
      <c r="F309" s="4" t="s">
        <v>4227</v>
      </c>
      <c r="G309" s="6"/>
    </row>
    <row r="310" ht="14" customHeight="1" spans="1:7">
      <c r="A310" s="4">
        <v>308</v>
      </c>
      <c r="B310" s="4" t="s">
        <v>2654</v>
      </c>
      <c r="C310" s="4" t="s">
        <v>2658</v>
      </c>
      <c r="D310" s="5" t="s">
        <v>4221</v>
      </c>
      <c r="E310" s="4" t="s">
        <v>2623</v>
      </c>
      <c r="F310" s="4" t="s">
        <v>4227</v>
      </c>
      <c r="G310" s="6"/>
    </row>
    <row r="311" ht="14" customHeight="1" spans="1:7">
      <c r="A311" s="4">
        <v>309</v>
      </c>
      <c r="B311" s="4" t="s">
        <v>2626</v>
      </c>
      <c r="C311" s="4" t="s">
        <v>2629</v>
      </c>
      <c r="D311" s="5" t="s">
        <v>4221</v>
      </c>
      <c r="E311" s="4" t="s">
        <v>2623</v>
      </c>
      <c r="F311" s="4" t="s">
        <v>4227</v>
      </c>
      <c r="G311" s="6"/>
    </row>
    <row r="312" ht="14" customHeight="1" spans="1:7">
      <c r="A312" s="4">
        <v>310</v>
      </c>
      <c r="B312" s="4" t="s">
        <v>2630</v>
      </c>
      <c r="C312" s="4" t="s">
        <v>2634</v>
      </c>
      <c r="D312" s="5" t="s">
        <v>4221</v>
      </c>
      <c r="E312" s="4" t="s">
        <v>2623</v>
      </c>
      <c r="F312" s="4" t="s">
        <v>4227</v>
      </c>
      <c r="G312" s="6"/>
    </row>
    <row r="313" ht="14" customHeight="1" spans="1:7">
      <c r="A313" s="4">
        <v>311</v>
      </c>
      <c r="B313" s="4" t="s">
        <v>2790</v>
      </c>
      <c r="C313" s="4" t="s">
        <v>2794</v>
      </c>
      <c r="D313" s="5" t="s">
        <v>4221</v>
      </c>
      <c r="E313" s="4" t="s">
        <v>2623</v>
      </c>
      <c r="F313" s="4" t="s">
        <v>4227</v>
      </c>
      <c r="G313" s="6"/>
    </row>
    <row r="314" ht="14" customHeight="1" spans="1:7">
      <c r="A314" s="4">
        <v>312</v>
      </c>
      <c r="B314" s="4" t="s">
        <v>2841</v>
      </c>
      <c r="C314" s="4" t="s">
        <v>2845</v>
      </c>
      <c r="D314" s="5" t="s">
        <v>4221</v>
      </c>
      <c r="E314" s="4" t="s">
        <v>2623</v>
      </c>
      <c r="F314" s="4" t="s">
        <v>4227</v>
      </c>
      <c r="G314" s="6"/>
    </row>
    <row r="315" ht="14" customHeight="1" spans="1:7">
      <c r="A315" s="4">
        <v>313</v>
      </c>
      <c r="B315" s="4" t="s">
        <v>2702</v>
      </c>
      <c r="C315" s="4" t="s">
        <v>2706</v>
      </c>
      <c r="D315" s="5" t="s">
        <v>4221</v>
      </c>
      <c r="E315" s="4" t="s">
        <v>2623</v>
      </c>
      <c r="F315" s="4" t="s">
        <v>4227</v>
      </c>
      <c r="G315" s="6"/>
    </row>
    <row r="316" ht="14" customHeight="1" spans="1:7">
      <c r="A316" s="4">
        <v>314</v>
      </c>
      <c r="B316" s="4" t="s">
        <v>2785</v>
      </c>
      <c r="C316" s="4" t="s">
        <v>2789</v>
      </c>
      <c r="D316" s="5" t="s">
        <v>4221</v>
      </c>
      <c r="E316" s="4" t="s">
        <v>2623</v>
      </c>
      <c r="F316" s="4" t="s">
        <v>4227</v>
      </c>
      <c r="G316" s="6"/>
    </row>
    <row r="317" ht="14" customHeight="1" spans="1:7">
      <c r="A317" s="4">
        <v>315</v>
      </c>
      <c r="B317" s="4" t="s">
        <v>2644</v>
      </c>
      <c r="C317" s="4" t="s">
        <v>2648</v>
      </c>
      <c r="D317" s="5" t="s">
        <v>4221</v>
      </c>
      <c r="E317" s="4" t="s">
        <v>2623</v>
      </c>
      <c r="F317" s="4" t="s">
        <v>4227</v>
      </c>
      <c r="G317" s="6"/>
    </row>
    <row r="318" ht="14" customHeight="1" spans="1:7">
      <c r="A318" s="4">
        <v>316</v>
      </c>
      <c r="B318" s="4" t="s">
        <v>2850</v>
      </c>
      <c r="C318" s="4" t="s">
        <v>2853</v>
      </c>
      <c r="D318" s="5" t="s">
        <v>4221</v>
      </c>
      <c r="E318" s="4" t="s">
        <v>2623</v>
      </c>
      <c r="F318" s="4" t="s">
        <v>4227</v>
      </c>
      <c r="G318" s="6"/>
    </row>
    <row r="319" ht="14" customHeight="1" spans="1:7">
      <c r="A319" s="4">
        <v>317</v>
      </c>
      <c r="B319" s="4" t="s">
        <v>2763</v>
      </c>
      <c r="C319" s="4" t="s">
        <v>2767</v>
      </c>
      <c r="D319" s="5" t="s">
        <v>4221</v>
      </c>
      <c r="E319" s="4" t="s">
        <v>2623</v>
      </c>
      <c r="F319" s="4" t="s">
        <v>4227</v>
      </c>
      <c r="G319" s="6"/>
    </row>
    <row r="320" ht="14" customHeight="1" spans="1:7">
      <c r="A320" s="4">
        <v>318</v>
      </c>
      <c r="B320" s="4" t="s">
        <v>2753</v>
      </c>
      <c r="C320" s="4" t="s">
        <v>2757</v>
      </c>
      <c r="D320" s="5" t="s">
        <v>4221</v>
      </c>
      <c r="E320" s="4" t="s">
        <v>2623</v>
      </c>
      <c r="F320" s="4" t="s">
        <v>4227</v>
      </c>
      <c r="G320" s="6"/>
    </row>
    <row r="321" ht="14" customHeight="1" spans="1:7">
      <c r="A321" s="4">
        <v>319</v>
      </c>
      <c r="B321" s="4" t="s">
        <v>2912</v>
      </c>
      <c r="C321" s="4" t="s">
        <v>2915</v>
      </c>
      <c r="D321" s="5" t="s">
        <v>4221</v>
      </c>
      <c r="E321" s="4" t="s">
        <v>1088</v>
      </c>
      <c r="F321" s="4" t="s">
        <v>4228</v>
      </c>
      <c r="G321" s="6"/>
    </row>
    <row r="322" ht="14" customHeight="1" spans="1:7">
      <c r="A322" s="4">
        <v>320</v>
      </c>
      <c r="B322" s="4" t="s">
        <v>2907</v>
      </c>
      <c r="C322" s="4" t="s">
        <v>2911</v>
      </c>
      <c r="D322" s="5" t="s">
        <v>4221</v>
      </c>
      <c r="E322" s="4" t="s">
        <v>1088</v>
      </c>
      <c r="F322" s="4" t="s">
        <v>4228</v>
      </c>
      <c r="G322" s="6"/>
    </row>
    <row r="323" ht="14" customHeight="1" spans="1:7">
      <c r="A323" s="4">
        <v>321</v>
      </c>
      <c r="B323" s="4" t="s">
        <v>2916</v>
      </c>
      <c r="C323" s="4" t="s">
        <v>2920</v>
      </c>
      <c r="D323" s="5" t="s">
        <v>4221</v>
      </c>
      <c r="E323" s="4" t="s">
        <v>1088</v>
      </c>
      <c r="F323" s="4" t="s">
        <v>4228</v>
      </c>
      <c r="G323" s="6"/>
    </row>
    <row r="324" ht="14" customHeight="1" spans="1:7">
      <c r="A324" s="4">
        <v>322</v>
      </c>
      <c r="B324" s="4" t="s">
        <v>458</v>
      </c>
      <c r="C324" s="4" t="s">
        <v>2957</v>
      </c>
      <c r="D324" s="5" t="s">
        <v>4221</v>
      </c>
      <c r="E324" s="4" t="s">
        <v>1088</v>
      </c>
      <c r="F324" s="4" t="s">
        <v>4228</v>
      </c>
      <c r="G324" s="6"/>
    </row>
    <row r="325" ht="14" customHeight="1" spans="1:7">
      <c r="A325" s="4">
        <v>323</v>
      </c>
      <c r="B325" s="4" t="s">
        <v>2859</v>
      </c>
      <c r="C325" s="4" t="s">
        <v>2863</v>
      </c>
      <c r="D325" s="5" t="s">
        <v>4221</v>
      </c>
      <c r="E325" s="4" t="s">
        <v>1088</v>
      </c>
      <c r="F325" s="4" t="s">
        <v>4228</v>
      </c>
      <c r="G325" s="6"/>
    </row>
    <row r="326" ht="14" customHeight="1" spans="1:7">
      <c r="A326" s="4">
        <v>324</v>
      </c>
      <c r="B326" s="4" t="s">
        <v>2946</v>
      </c>
      <c r="C326" s="4" t="s">
        <v>2950</v>
      </c>
      <c r="D326" s="5" t="s">
        <v>4221</v>
      </c>
      <c r="E326" s="4" t="s">
        <v>1088</v>
      </c>
      <c r="F326" s="4" t="s">
        <v>4228</v>
      </c>
      <c r="G326" s="6"/>
    </row>
    <row r="327" ht="14" customHeight="1" spans="1:7">
      <c r="A327" s="4">
        <v>325</v>
      </c>
      <c r="B327" s="4" t="s">
        <v>2898</v>
      </c>
      <c r="C327" s="4" t="s">
        <v>2902</v>
      </c>
      <c r="D327" s="5" t="s">
        <v>4221</v>
      </c>
      <c r="E327" s="4" t="s">
        <v>1088</v>
      </c>
      <c r="F327" s="4" t="s">
        <v>4228</v>
      </c>
      <c r="G327" s="6"/>
    </row>
    <row r="328" ht="14" customHeight="1" spans="1:7">
      <c r="A328" s="4">
        <v>326</v>
      </c>
      <c r="B328" s="4" t="s">
        <v>2880</v>
      </c>
      <c r="C328" s="4" t="s">
        <v>2884</v>
      </c>
      <c r="D328" s="5" t="s">
        <v>4221</v>
      </c>
      <c r="E328" s="4" t="s">
        <v>1088</v>
      </c>
      <c r="F328" s="4" t="s">
        <v>4228</v>
      </c>
      <c r="G328" s="6"/>
    </row>
    <row r="329" ht="14" customHeight="1" spans="1:7">
      <c r="A329" s="4">
        <v>327</v>
      </c>
      <c r="B329" s="4" t="s">
        <v>2864</v>
      </c>
      <c r="C329" s="4" t="s">
        <v>2868</v>
      </c>
      <c r="D329" s="5" t="s">
        <v>4221</v>
      </c>
      <c r="E329" s="4" t="s">
        <v>1088</v>
      </c>
      <c r="F329" s="4" t="s">
        <v>4228</v>
      </c>
      <c r="G329" s="6"/>
    </row>
    <row r="330" ht="14" customHeight="1" spans="1:7">
      <c r="A330" s="4">
        <v>328</v>
      </c>
      <c r="B330" s="4" t="s">
        <v>4031</v>
      </c>
      <c r="C330" s="4" t="s">
        <v>4034</v>
      </c>
      <c r="D330" s="5" t="s">
        <v>4221</v>
      </c>
      <c r="E330" s="4" t="s">
        <v>2996</v>
      </c>
      <c r="F330" s="4" t="s">
        <v>4228</v>
      </c>
      <c r="G330" s="6"/>
    </row>
    <row r="331" ht="14" customHeight="1" spans="1:7">
      <c r="A331" s="4">
        <v>329</v>
      </c>
      <c r="B331" s="4" t="s">
        <v>4017</v>
      </c>
      <c r="C331" s="4" t="s">
        <v>4020</v>
      </c>
      <c r="D331" s="5" t="s">
        <v>4221</v>
      </c>
      <c r="E331" s="4" t="s">
        <v>2996</v>
      </c>
      <c r="F331" s="4" t="s">
        <v>4228</v>
      </c>
      <c r="G331" s="6"/>
    </row>
    <row r="332" ht="14" customHeight="1" spans="1:7">
      <c r="A332" s="4">
        <v>330</v>
      </c>
      <c r="B332" s="4" t="s">
        <v>4002</v>
      </c>
      <c r="C332" s="4" t="s">
        <v>4005</v>
      </c>
      <c r="D332" s="5" t="s">
        <v>4221</v>
      </c>
      <c r="E332" s="4" t="s">
        <v>2996</v>
      </c>
      <c r="F332" s="4" t="s">
        <v>4228</v>
      </c>
      <c r="G332" s="6"/>
    </row>
    <row r="333" ht="14" customHeight="1" spans="1:7">
      <c r="A333" s="4">
        <v>331</v>
      </c>
      <c r="B333" s="4" t="s">
        <v>4006</v>
      </c>
      <c r="C333" s="4" t="s">
        <v>4009</v>
      </c>
      <c r="D333" s="5" t="s">
        <v>4221</v>
      </c>
      <c r="E333" s="4" t="s">
        <v>2996</v>
      </c>
      <c r="F333" s="4" t="s">
        <v>4228</v>
      </c>
      <c r="G333" s="6"/>
    </row>
    <row r="334" ht="14" customHeight="1" spans="1:7">
      <c r="A334" s="4">
        <v>332</v>
      </c>
      <c r="B334" s="4" t="s">
        <v>4026</v>
      </c>
      <c r="C334" s="4" t="s">
        <v>4029</v>
      </c>
      <c r="D334" s="5" t="s">
        <v>4221</v>
      </c>
      <c r="E334" s="4" t="s">
        <v>2996</v>
      </c>
      <c r="F334" s="4" t="s">
        <v>4228</v>
      </c>
      <c r="G334" s="6"/>
    </row>
    <row r="335" ht="14" customHeight="1" spans="1:7">
      <c r="A335" s="4">
        <v>333</v>
      </c>
      <c r="B335" s="4" t="s">
        <v>4021</v>
      </c>
      <c r="C335" s="4" t="s">
        <v>4025</v>
      </c>
      <c r="D335" s="5" t="s">
        <v>4221</v>
      </c>
      <c r="E335" s="4" t="s">
        <v>2996</v>
      </c>
      <c r="F335" s="4" t="s">
        <v>4228</v>
      </c>
      <c r="G335" s="6"/>
    </row>
    <row r="336" ht="14" customHeight="1" spans="1:7">
      <c r="A336" s="4">
        <v>334</v>
      </c>
      <c r="B336" s="4" t="s">
        <v>4051</v>
      </c>
      <c r="C336" s="4" t="s">
        <v>4054</v>
      </c>
      <c r="D336" s="5" t="s">
        <v>4221</v>
      </c>
      <c r="E336" s="4" t="s">
        <v>2996</v>
      </c>
      <c r="F336" s="4" t="s">
        <v>4228</v>
      </c>
      <c r="G336" s="6"/>
    </row>
    <row r="337" ht="14" customHeight="1" spans="1:7">
      <c r="A337" s="4">
        <v>335</v>
      </c>
      <c r="B337" s="4" t="s">
        <v>4011</v>
      </c>
      <c r="C337" s="4" t="s">
        <v>4015</v>
      </c>
      <c r="D337" s="5" t="s">
        <v>4221</v>
      </c>
      <c r="E337" s="4" t="s">
        <v>2996</v>
      </c>
      <c r="F337" s="4" t="s">
        <v>4228</v>
      </c>
      <c r="G337" s="6"/>
    </row>
    <row r="338" ht="14" customHeight="1" spans="1:7">
      <c r="A338" s="4">
        <v>336</v>
      </c>
      <c r="B338" s="4" t="s">
        <v>4079</v>
      </c>
      <c r="C338" s="4" t="s">
        <v>4082</v>
      </c>
      <c r="D338" s="5" t="s">
        <v>4221</v>
      </c>
      <c r="E338" s="4" t="s">
        <v>4058</v>
      </c>
      <c r="F338" s="4" t="s">
        <v>4228</v>
      </c>
      <c r="G338" s="6"/>
    </row>
    <row r="339" ht="14" customHeight="1" spans="1:7">
      <c r="A339" s="4">
        <v>337</v>
      </c>
      <c r="B339" s="4" t="s">
        <v>4067</v>
      </c>
      <c r="C339" s="4" t="s">
        <v>4070</v>
      </c>
      <c r="D339" s="5" t="s">
        <v>4221</v>
      </c>
      <c r="E339" s="4" t="s">
        <v>4058</v>
      </c>
      <c r="F339" s="4" t="s">
        <v>4228</v>
      </c>
      <c r="G339" s="6"/>
    </row>
    <row r="340" ht="14" customHeight="1" spans="1:7">
      <c r="A340" s="4">
        <v>338</v>
      </c>
      <c r="B340" s="4" t="s">
        <v>4056</v>
      </c>
      <c r="C340" s="4" t="s">
        <v>4061</v>
      </c>
      <c r="D340" s="5" t="s">
        <v>4221</v>
      </c>
      <c r="E340" s="4" t="s">
        <v>4058</v>
      </c>
      <c r="F340" s="4" t="s">
        <v>4228</v>
      </c>
      <c r="G340" s="6"/>
    </row>
    <row r="341" ht="14" customHeight="1" spans="1:7">
      <c r="A341" s="4">
        <v>339</v>
      </c>
      <c r="B341" s="4" t="s">
        <v>4072</v>
      </c>
      <c r="C341" s="4" t="s">
        <v>4075</v>
      </c>
      <c r="D341" s="5" t="s">
        <v>4221</v>
      </c>
      <c r="E341" s="4" t="s">
        <v>4058</v>
      </c>
      <c r="F341" s="4" t="s">
        <v>4228</v>
      </c>
      <c r="G341" s="6"/>
    </row>
    <row r="342" ht="14" customHeight="1" spans="1:7">
      <c r="A342" s="4">
        <v>340</v>
      </c>
      <c r="B342" s="4" t="s">
        <v>1189</v>
      </c>
      <c r="C342" s="4" t="s">
        <v>4078</v>
      </c>
      <c r="D342" s="5" t="s">
        <v>4221</v>
      </c>
      <c r="E342" s="4" t="s">
        <v>4058</v>
      </c>
      <c r="F342" s="4" t="s">
        <v>4228</v>
      </c>
      <c r="G342" s="6"/>
    </row>
    <row r="343" ht="14" customHeight="1" spans="1:7">
      <c r="A343" s="4">
        <v>341</v>
      </c>
      <c r="B343" s="4" t="s">
        <v>4088</v>
      </c>
      <c r="C343" s="4" t="s">
        <v>4091</v>
      </c>
      <c r="D343" s="5" t="s">
        <v>4221</v>
      </c>
      <c r="E343" s="4" t="s">
        <v>4058</v>
      </c>
      <c r="F343" s="4" t="s">
        <v>4228</v>
      </c>
      <c r="G343" s="6"/>
    </row>
    <row r="344" ht="14" customHeight="1" spans="1:7">
      <c r="A344" s="4">
        <v>342</v>
      </c>
      <c r="B344" s="4" t="s">
        <v>3072</v>
      </c>
      <c r="C344" s="4" t="s">
        <v>3076</v>
      </c>
      <c r="D344" s="5" t="s">
        <v>4221</v>
      </c>
      <c r="E344" s="4" t="s">
        <v>2992</v>
      </c>
      <c r="F344" s="4" t="s">
        <v>4228</v>
      </c>
      <c r="G344" s="6"/>
    </row>
    <row r="345" ht="14" customHeight="1" spans="1:7">
      <c r="A345" s="4">
        <v>343</v>
      </c>
      <c r="B345" s="4" t="s">
        <v>3016</v>
      </c>
      <c r="C345" s="4" t="s">
        <v>3020</v>
      </c>
      <c r="D345" s="5" t="s">
        <v>4221</v>
      </c>
      <c r="E345" s="4" t="s">
        <v>2992</v>
      </c>
      <c r="F345" s="4" t="s">
        <v>4228</v>
      </c>
      <c r="G345" s="6"/>
    </row>
    <row r="346" ht="14" customHeight="1" spans="1:7">
      <c r="A346" s="4">
        <v>344</v>
      </c>
      <c r="B346" s="4" t="s">
        <v>3025</v>
      </c>
      <c r="C346" s="4" t="s">
        <v>3029</v>
      </c>
      <c r="D346" s="5" t="s">
        <v>4221</v>
      </c>
      <c r="E346" s="4" t="s">
        <v>2992</v>
      </c>
      <c r="F346" s="4" t="s">
        <v>4228</v>
      </c>
      <c r="G346" s="6"/>
    </row>
    <row r="347" ht="14" customHeight="1" spans="1:7">
      <c r="A347" s="4">
        <v>345</v>
      </c>
      <c r="B347" s="4" t="s">
        <v>3045</v>
      </c>
      <c r="C347" s="4" t="s">
        <v>3048</v>
      </c>
      <c r="D347" s="5" t="s">
        <v>4221</v>
      </c>
      <c r="E347" s="4" t="s">
        <v>2992</v>
      </c>
      <c r="F347" s="4" t="s">
        <v>4228</v>
      </c>
      <c r="G347" s="6"/>
    </row>
    <row r="348" ht="14" customHeight="1" spans="1:7">
      <c r="A348" s="4">
        <v>346</v>
      </c>
      <c r="B348" s="4" t="s">
        <v>3067</v>
      </c>
      <c r="C348" s="4" t="s">
        <v>3071</v>
      </c>
      <c r="D348" s="5" t="s">
        <v>4221</v>
      </c>
      <c r="E348" s="4" t="s">
        <v>2992</v>
      </c>
      <c r="F348" s="4" t="s">
        <v>4228</v>
      </c>
      <c r="G348" s="6"/>
    </row>
    <row r="349" ht="14" customHeight="1" spans="1:7">
      <c r="A349" s="4">
        <v>347</v>
      </c>
      <c r="B349" s="4" t="s">
        <v>3021</v>
      </c>
      <c r="C349" s="4" t="s">
        <v>3024</v>
      </c>
      <c r="D349" s="5" t="s">
        <v>4221</v>
      </c>
      <c r="E349" s="4" t="s">
        <v>2992</v>
      </c>
      <c r="F349" s="4" t="s">
        <v>4228</v>
      </c>
      <c r="G349" s="6"/>
    </row>
    <row r="350" ht="14" customHeight="1" spans="1:7">
      <c r="A350" s="4">
        <v>348</v>
      </c>
      <c r="B350" s="4" t="s">
        <v>3058</v>
      </c>
      <c r="C350" s="4" t="s">
        <v>3061</v>
      </c>
      <c r="D350" s="5" t="s">
        <v>4221</v>
      </c>
      <c r="E350" s="4" t="s">
        <v>2992</v>
      </c>
      <c r="F350" s="4" t="s">
        <v>4228</v>
      </c>
      <c r="G350" s="6"/>
    </row>
    <row r="351" ht="14" customHeight="1" spans="1:7">
      <c r="A351" s="4">
        <v>349</v>
      </c>
      <c r="B351" s="4" t="s">
        <v>3006</v>
      </c>
      <c r="C351" s="4" t="s">
        <v>3010</v>
      </c>
      <c r="D351" s="5" t="s">
        <v>4221</v>
      </c>
      <c r="E351" s="4" t="s">
        <v>2992</v>
      </c>
      <c r="F351" s="4" t="s">
        <v>4228</v>
      </c>
      <c r="G351" s="6"/>
    </row>
    <row r="352" ht="14" customHeight="1" spans="1:7">
      <c r="A352" s="4">
        <v>350</v>
      </c>
      <c r="B352" s="4" t="s">
        <v>3011</v>
      </c>
      <c r="C352" s="4" t="s">
        <v>3015</v>
      </c>
      <c r="D352" s="5" t="s">
        <v>4221</v>
      </c>
      <c r="E352" s="4" t="s">
        <v>2992</v>
      </c>
      <c r="F352" s="4" t="s">
        <v>4228</v>
      </c>
      <c r="G352" s="6"/>
    </row>
    <row r="353" ht="14" customHeight="1" spans="1:7">
      <c r="A353" s="4">
        <v>351</v>
      </c>
      <c r="B353" s="4" t="s">
        <v>3034</v>
      </c>
      <c r="C353" s="4" t="s">
        <v>3038</v>
      </c>
      <c r="D353" s="5" t="s">
        <v>4221</v>
      </c>
      <c r="E353" s="4" t="s">
        <v>2992</v>
      </c>
      <c r="F353" s="4" t="s">
        <v>4228</v>
      </c>
      <c r="G353" s="6"/>
    </row>
    <row r="354" ht="14" customHeight="1" spans="1:7">
      <c r="A354" s="4">
        <v>352</v>
      </c>
      <c r="B354" s="4" t="s">
        <v>3090</v>
      </c>
      <c r="C354" s="4" t="s">
        <v>3094</v>
      </c>
      <c r="D354" s="5" t="s">
        <v>4221</v>
      </c>
      <c r="E354" s="4" t="s">
        <v>2992</v>
      </c>
      <c r="F354" s="4" t="s">
        <v>4228</v>
      </c>
      <c r="G354" s="6"/>
    </row>
    <row r="355" ht="14" customHeight="1" spans="1:7">
      <c r="A355" s="4">
        <v>353</v>
      </c>
      <c r="B355" s="4" t="s">
        <v>3086</v>
      </c>
      <c r="C355" s="4" t="s">
        <v>3089</v>
      </c>
      <c r="D355" s="5" t="s">
        <v>4221</v>
      </c>
      <c r="E355" s="4" t="s">
        <v>2992</v>
      </c>
      <c r="F355" s="4" t="s">
        <v>4228</v>
      </c>
      <c r="G355" s="6"/>
    </row>
    <row r="356" ht="14" customHeight="1" spans="1:7">
      <c r="A356" s="4">
        <v>354</v>
      </c>
      <c r="B356" s="4" t="s">
        <v>3098</v>
      </c>
      <c r="C356" s="4" t="s">
        <v>3102</v>
      </c>
      <c r="D356" s="5" t="s">
        <v>4221</v>
      </c>
      <c r="E356" s="4" t="s">
        <v>2992</v>
      </c>
      <c r="F356" s="4" t="s">
        <v>4228</v>
      </c>
      <c r="G356" s="6"/>
    </row>
    <row r="357" ht="14" customHeight="1" spans="1:7">
      <c r="A357" s="4">
        <v>355</v>
      </c>
      <c r="B357" s="4" t="s">
        <v>2990</v>
      </c>
      <c r="C357" s="4" t="s">
        <v>2995</v>
      </c>
      <c r="D357" s="5" t="s">
        <v>4221</v>
      </c>
      <c r="E357" s="4" t="s">
        <v>2992</v>
      </c>
      <c r="F357" s="4" t="s">
        <v>4228</v>
      </c>
      <c r="G357" s="6"/>
    </row>
    <row r="358" ht="14" customHeight="1" spans="1:7">
      <c r="A358" s="4">
        <v>356</v>
      </c>
      <c r="B358" s="4" t="s">
        <v>2997</v>
      </c>
      <c r="C358" s="4" t="s">
        <v>3001</v>
      </c>
      <c r="D358" s="5" t="s">
        <v>4221</v>
      </c>
      <c r="E358" s="4" t="s">
        <v>2992</v>
      </c>
      <c r="F358" s="4" t="s">
        <v>4228</v>
      </c>
      <c r="G358" s="6"/>
    </row>
    <row r="359" ht="14" customHeight="1" spans="1:7">
      <c r="A359" s="4">
        <v>357</v>
      </c>
      <c r="B359" s="4" t="s">
        <v>4143</v>
      </c>
      <c r="C359" s="4" t="s">
        <v>4147</v>
      </c>
      <c r="D359" s="5" t="s">
        <v>4221</v>
      </c>
      <c r="E359" s="4" t="s">
        <v>4145</v>
      </c>
      <c r="F359" s="4" t="s">
        <v>4229</v>
      </c>
      <c r="G359" s="6"/>
    </row>
    <row r="360" ht="14" customHeight="1" spans="1:7">
      <c r="A360" s="4">
        <v>358</v>
      </c>
      <c r="B360" s="4" t="s">
        <v>4156</v>
      </c>
      <c r="C360" s="4" t="s">
        <v>4159</v>
      </c>
      <c r="D360" s="5" t="s">
        <v>4221</v>
      </c>
      <c r="E360" s="4" t="s">
        <v>4145</v>
      </c>
      <c r="F360" s="4" t="s">
        <v>4229</v>
      </c>
      <c r="G360" s="6"/>
    </row>
    <row r="361" ht="14" customHeight="1" spans="1:7">
      <c r="A361" s="4">
        <v>359</v>
      </c>
      <c r="B361" s="4" t="s">
        <v>3251</v>
      </c>
      <c r="C361" s="4" t="s">
        <v>3255</v>
      </c>
      <c r="D361" s="5" t="s">
        <v>4221</v>
      </c>
      <c r="E361" s="4" t="s">
        <v>3225</v>
      </c>
      <c r="F361" s="4" t="s">
        <v>4229</v>
      </c>
      <c r="G361" s="6"/>
    </row>
    <row r="362" ht="14" customHeight="1" spans="1:7">
      <c r="A362" s="4">
        <v>360</v>
      </c>
      <c r="B362" s="4" t="s">
        <v>3237</v>
      </c>
      <c r="C362" s="4" t="s">
        <v>3240</v>
      </c>
      <c r="D362" s="5" t="s">
        <v>4221</v>
      </c>
      <c r="E362" s="4" t="s">
        <v>3225</v>
      </c>
      <c r="F362" s="4" t="s">
        <v>4229</v>
      </c>
      <c r="G362" s="6"/>
    </row>
    <row r="363" ht="14" customHeight="1" spans="1:7">
      <c r="A363" s="4">
        <v>361</v>
      </c>
      <c r="B363" s="4" t="s">
        <v>3223</v>
      </c>
      <c r="C363" s="4" t="s">
        <v>3227</v>
      </c>
      <c r="D363" s="5" t="s">
        <v>4221</v>
      </c>
      <c r="E363" s="4" t="s">
        <v>3225</v>
      </c>
      <c r="F363" s="4" t="s">
        <v>4229</v>
      </c>
      <c r="G363" s="6"/>
    </row>
    <row r="364" ht="14" customHeight="1" spans="1:7">
      <c r="A364" s="4">
        <v>362</v>
      </c>
      <c r="B364" s="4" t="s">
        <v>3341</v>
      </c>
      <c r="C364" s="4" t="s">
        <v>3345</v>
      </c>
      <c r="D364" s="5" t="s">
        <v>4221</v>
      </c>
      <c r="E364" s="4" t="s">
        <v>3225</v>
      </c>
      <c r="F364" s="4" t="s">
        <v>4229</v>
      </c>
      <c r="G364" s="6"/>
    </row>
    <row r="365" ht="14" customHeight="1" spans="1:7">
      <c r="A365" s="4">
        <v>363</v>
      </c>
      <c r="B365" s="4" t="s">
        <v>3262</v>
      </c>
      <c r="C365" s="4" t="s">
        <v>3265</v>
      </c>
      <c r="D365" s="5" t="s">
        <v>4221</v>
      </c>
      <c r="E365" s="4" t="s">
        <v>3225</v>
      </c>
      <c r="F365" s="4" t="s">
        <v>4229</v>
      </c>
      <c r="G365" s="6"/>
    </row>
    <row r="366" ht="14" customHeight="1" spans="1:7">
      <c r="A366" s="4">
        <v>364</v>
      </c>
      <c r="B366" s="4" t="s">
        <v>3228</v>
      </c>
      <c r="C366" s="4" t="s">
        <v>3232</v>
      </c>
      <c r="D366" s="5" t="s">
        <v>4221</v>
      </c>
      <c r="E366" s="4" t="s">
        <v>3225</v>
      </c>
      <c r="F366" s="4" t="s">
        <v>4229</v>
      </c>
      <c r="G366" s="6"/>
    </row>
    <row r="367" ht="14" customHeight="1" spans="1:7">
      <c r="A367" s="4">
        <v>365</v>
      </c>
      <c r="B367" s="4" t="s">
        <v>3331</v>
      </c>
      <c r="C367" s="4" t="s">
        <v>3335</v>
      </c>
      <c r="D367" s="5" t="s">
        <v>4221</v>
      </c>
      <c r="E367" s="4" t="s">
        <v>3225</v>
      </c>
      <c r="F367" s="4" t="s">
        <v>4229</v>
      </c>
      <c r="G367" s="6"/>
    </row>
    <row r="368" ht="14" customHeight="1" spans="1:7">
      <c r="A368" s="4">
        <v>366</v>
      </c>
      <c r="B368" s="4" t="s">
        <v>3257</v>
      </c>
      <c r="C368" s="4" t="s">
        <v>3260</v>
      </c>
      <c r="D368" s="5" t="s">
        <v>4221</v>
      </c>
      <c r="E368" s="4" t="s">
        <v>3225</v>
      </c>
      <c r="F368" s="4" t="s">
        <v>4229</v>
      </c>
      <c r="G368" s="6"/>
    </row>
    <row r="369" ht="14" customHeight="1" spans="1:7">
      <c r="A369" s="4">
        <v>367</v>
      </c>
      <c r="B369" s="4" t="s">
        <v>3318</v>
      </c>
      <c r="C369" s="4" t="s">
        <v>3321</v>
      </c>
      <c r="D369" s="5" t="s">
        <v>4221</v>
      </c>
      <c r="E369" s="4" t="s">
        <v>3225</v>
      </c>
      <c r="F369" s="4" t="s">
        <v>4229</v>
      </c>
      <c r="G369" s="6"/>
    </row>
    <row r="370" ht="14" customHeight="1" spans="1:7">
      <c r="A370" s="4">
        <v>368</v>
      </c>
      <c r="B370" s="4" t="s">
        <v>3233</v>
      </c>
      <c r="C370" s="4" t="s">
        <v>3236</v>
      </c>
      <c r="D370" s="5" t="s">
        <v>4221</v>
      </c>
      <c r="E370" s="4" t="s">
        <v>3225</v>
      </c>
      <c r="F370" s="4" t="s">
        <v>4229</v>
      </c>
      <c r="G370" s="6"/>
    </row>
    <row r="371" ht="14" customHeight="1" spans="1:7">
      <c r="A371" s="4">
        <v>369</v>
      </c>
      <c r="B371" s="4" t="s">
        <v>3290</v>
      </c>
      <c r="C371" s="4" t="s">
        <v>3293</v>
      </c>
      <c r="D371" s="5" t="s">
        <v>4221</v>
      </c>
      <c r="E371" s="4" t="s">
        <v>3225</v>
      </c>
      <c r="F371" s="4" t="s">
        <v>4229</v>
      </c>
      <c r="G371" s="6"/>
    </row>
    <row r="372" ht="14" customHeight="1" spans="1:7">
      <c r="A372" s="4">
        <v>370</v>
      </c>
      <c r="B372" s="4" t="s">
        <v>3336</v>
      </c>
      <c r="C372" s="4" t="s">
        <v>3340</v>
      </c>
      <c r="D372" s="5" t="s">
        <v>4221</v>
      </c>
      <c r="E372" s="4" t="s">
        <v>3225</v>
      </c>
      <c r="F372" s="4" t="s">
        <v>4229</v>
      </c>
      <c r="G372" s="6"/>
    </row>
    <row r="373" ht="14" customHeight="1" spans="1:7">
      <c r="A373" s="4">
        <v>371</v>
      </c>
      <c r="B373" s="4" t="s">
        <v>3266</v>
      </c>
      <c r="C373" s="4" t="s">
        <v>3270</v>
      </c>
      <c r="D373" s="5" t="s">
        <v>4221</v>
      </c>
      <c r="E373" s="4" t="s">
        <v>3225</v>
      </c>
      <c r="F373" s="4" t="s">
        <v>4229</v>
      </c>
      <c r="G373" s="6"/>
    </row>
    <row r="374" ht="14" customHeight="1" spans="1:7">
      <c r="A374" s="4">
        <v>372</v>
      </c>
      <c r="B374" s="4" t="s">
        <v>3215</v>
      </c>
      <c r="C374" s="4" t="s">
        <v>3218</v>
      </c>
      <c r="D374" s="5" t="s">
        <v>4221</v>
      </c>
      <c r="E374" s="4" t="s">
        <v>3125</v>
      </c>
      <c r="F374" s="4" t="s">
        <v>4229</v>
      </c>
      <c r="G374" s="6"/>
    </row>
    <row r="375" ht="14" customHeight="1" spans="1:7">
      <c r="A375" s="4">
        <v>373</v>
      </c>
      <c r="B375" s="4" t="s">
        <v>3219</v>
      </c>
      <c r="C375" s="4" t="s">
        <v>3222</v>
      </c>
      <c r="D375" s="5" t="s">
        <v>4221</v>
      </c>
      <c r="E375" s="4" t="s">
        <v>3125</v>
      </c>
      <c r="F375" s="4" t="s">
        <v>4229</v>
      </c>
      <c r="G375" s="6"/>
    </row>
    <row r="376" ht="14" customHeight="1" spans="1:7">
      <c r="A376" s="4">
        <v>374</v>
      </c>
      <c r="B376" s="4" t="s">
        <v>3165</v>
      </c>
      <c r="C376" s="4" t="s">
        <v>3169</v>
      </c>
      <c r="D376" s="5" t="s">
        <v>4221</v>
      </c>
      <c r="E376" s="4" t="s">
        <v>3125</v>
      </c>
      <c r="F376" s="4" t="s">
        <v>4229</v>
      </c>
      <c r="G376" s="6"/>
    </row>
    <row r="377" ht="14" customHeight="1" spans="1:7">
      <c r="A377" s="4">
        <v>375</v>
      </c>
      <c r="B377" s="4" t="s">
        <v>3123</v>
      </c>
      <c r="C377" s="4" t="s">
        <v>3127</v>
      </c>
      <c r="D377" s="5" t="s">
        <v>4221</v>
      </c>
      <c r="E377" s="4" t="s">
        <v>3125</v>
      </c>
      <c r="F377" s="4" t="s">
        <v>4229</v>
      </c>
      <c r="G377" s="6"/>
    </row>
    <row r="378" ht="14" customHeight="1" spans="1:7">
      <c r="A378" s="4">
        <v>376</v>
      </c>
      <c r="B378" s="4" t="s">
        <v>3176</v>
      </c>
      <c r="C378" s="4" t="s">
        <v>3180</v>
      </c>
      <c r="D378" s="5" t="s">
        <v>4221</v>
      </c>
      <c r="E378" s="4" t="s">
        <v>3125</v>
      </c>
      <c r="F378" s="4" t="s">
        <v>4229</v>
      </c>
      <c r="G378" s="6"/>
    </row>
    <row r="379" ht="14" customHeight="1" spans="1:7">
      <c r="A379" s="4">
        <v>377</v>
      </c>
      <c r="B379" s="4" t="s">
        <v>4129</v>
      </c>
      <c r="C379" s="4" t="s">
        <v>4132</v>
      </c>
      <c r="D379" s="5" t="s">
        <v>4221</v>
      </c>
      <c r="E379" s="4" t="s">
        <v>4117</v>
      </c>
      <c r="F379" s="4" t="s">
        <v>4230</v>
      </c>
      <c r="G379" s="6"/>
    </row>
    <row r="380" ht="14" customHeight="1" spans="1:7">
      <c r="A380" s="4">
        <v>378</v>
      </c>
      <c r="B380" s="4" t="s">
        <v>4115</v>
      </c>
      <c r="C380" s="4" t="s">
        <v>4119</v>
      </c>
      <c r="D380" s="5" t="s">
        <v>4221</v>
      </c>
      <c r="E380" s="4" t="s">
        <v>4117</v>
      </c>
      <c r="F380" s="4" t="s">
        <v>4230</v>
      </c>
      <c r="G380" s="6"/>
    </row>
    <row r="381" ht="14" customHeight="1" spans="1:7">
      <c r="A381" s="4">
        <v>379</v>
      </c>
      <c r="B381" s="4" t="s">
        <v>4125</v>
      </c>
      <c r="C381" s="4" t="s">
        <v>4128</v>
      </c>
      <c r="D381" s="5" t="s">
        <v>4221</v>
      </c>
      <c r="E381" s="4" t="s">
        <v>4117</v>
      </c>
      <c r="F381" s="4" t="s">
        <v>4230</v>
      </c>
      <c r="G381" s="6"/>
    </row>
    <row r="382" ht="14" customHeight="1" spans="1:7">
      <c r="A382" s="4">
        <v>380</v>
      </c>
      <c r="B382" s="4" t="s">
        <v>4111</v>
      </c>
      <c r="C382" s="4" t="s">
        <v>4114</v>
      </c>
      <c r="D382" s="5" t="s">
        <v>4221</v>
      </c>
      <c r="E382" s="4" t="s">
        <v>114</v>
      </c>
      <c r="F382" s="4" t="s">
        <v>4230</v>
      </c>
      <c r="G382" s="6"/>
    </row>
    <row r="383" ht="14" customHeight="1" spans="1:7">
      <c r="A383" s="4">
        <v>381</v>
      </c>
      <c r="B383" s="4" t="s">
        <v>4096</v>
      </c>
      <c r="C383" s="4" t="s">
        <v>4100</v>
      </c>
      <c r="D383" s="5" t="s">
        <v>4221</v>
      </c>
      <c r="E383" s="4" t="s">
        <v>114</v>
      </c>
      <c r="F383" s="4" t="s">
        <v>4230</v>
      </c>
      <c r="G383" s="6"/>
    </row>
    <row r="384" ht="14" customHeight="1" spans="1:7">
      <c r="A384" s="4">
        <v>382</v>
      </c>
      <c r="B384" s="4" t="s">
        <v>4101</v>
      </c>
      <c r="C384" s="4" t="s">
        <v>4105</v>
      </c>
      <c r="D384" s="5" t="s">
        <v>4221</v>
      </c>
      <c r="E384" s="4" t="s">
        <v>114</v>
      </c>
      <c r="F384" s="4" t="s">
        <v>4230</v>
      </c>
      <c r="G384" s="6"/>
    </row>
    <row r="385" ht="14" customHeight="1" spans="1:7">
      <c r="A385" s="4">
        <v>383</v>
      </c>
      <c r="B385" s="4" t="s">
        <v>112</v>
      </c>
      <c r="C385" s="4" t="s">
        <v>117</v>
      </c>
      <c r="D385" s="5" t="s">
        <v>4224</v>
      </c>
      <c r="E385" s="4" t="s">
        <v>114</v>
      </c>
      <c r="F385" s="4" t="s">
        <v>4230</v>
      </c>
      <c r="G385" s="6"/>
    </row>
    <row r="386" ht="14" customHeight="1" spans="1:7">
      <c r="A386" s="4">
        <v>384</v>
      </c>
      <c r="B386" s="4" t="s">
        <v>4212</v>
      </c>
      <c r="C386" s="4" t="s">
        <v>4214</v>
      </c>
      <c r="D386" s="5" t="s">
        <v>4221</v>
      </c>
      <c r="E386" s="4" t="s">
        <v>4209</v>
      </c>
      <c r="F386" s="4" t="s">
        <v>4230</v>
      </c>
      <c r="G386" s="6"/>
    </row>
    <row r="387" ht="14" customHeight="1" spans="1:7">
      <c r="A387" s="4">
        <v>385</v>
      </c>
      <c r="B387" s="4" t="s">
        <v>3460</v>
      </c>
      <c r="C387" s="4" t="s">
        <v>3464</v>
      </c>
      <c r="D387" s="5" t="s">
        <v>4221</v>
      </c>
      <c r="E387" s="4" t="s">
        <v>3462</v>
      </c>
      <c r="F387" s="4" t="s">
        <v>4230</v>
      </c>
      <c r="G387" s="6"/>
    </row>
    <row r="388" ht="14" customHeight="1" spans="1:7">
      <c r="A388" s="4">
        <v>386</v>
      </c>
      <c r="B388" s="4" t="s">
        <v>3479</v>
      </c>
      <c r="C388" s="4" t="s">
        <v>3483</v>
      </c>
      <c r="D388" s="5" t="s">
        <v>4221</v>
      </c>
      <c r="E388" s="4" t="s">
        <v>3462</v>
      </c>
      <c r="F388" s="4" t="s">
        <v>4230</v>
      </c>
      <c r="G388" s="6"/>
    </row>
    <row r="389" ht="14" customHeight="1" spans="1:7">
      <c r="A389" s="4">
        <v>387</v>
      </c>
      <c r="B389" s="4" t="s">
        <v>3484</v>
      </c>
      <c r="C389" s="4" t="s">
        <v>3488</v>
      </c>
      <c r="D389" s="5" t="s">
        <v>4221</v>
      </c>
      <c r="E389" s="4" t="s">
        <v>3462</v>
      </c>
      <c r="F389" s="4" t="s">
        <v>4230</v>
      </c>
      <c r="G389" s="6"/>
    </row>
    <row r="390" ht="14" customHeight="1" spans="1:7">
      <c r="A390" s="4">
        <v>388</v>
      </c>
      <c r="B390" s="4" t="s">
        <v>3489</v>
      </c>
      <c r="C390" s="4" t="s">
        <v>3491</v>
      </c>
      <c r="D390" s="5" t="s">
        <v>4221</v>
      </c>
      <c r="E390" s="4" t="s">
        <v>3462</v>
      </c>
      <c r="F390" s="4" t="s">
        <v>4230</v>
      </c>
      <c r="G390" s="6"/>
    </row>
    <row r="391" ht="14" customHeight="1" spans="1:7">
      <c r="A391" s="4">
        <v>389</v>
      </c>
      <c r="B391" s="4" t="s">
        <v>3508</v>
      </c>
      <c r="C391" s="4" t="s">
        <v>3512</v>
      </c>
      <c r="D391" s="5" t="s">
        <v>4221</v>
      </c>
      <c r="E391" s="4" t="s">
        <v>3462</v>
      </c>
      <c r="F391" s="4" t="s">
        <v>4230</v>
      </c>
      <c r="G391" s="6"/>
    </row>
    <row r="392" ht="14" customHeight="1" spans="1:7">
      <c r="A392" s="4">
        <v>390</v>
      </c>
      <c r="B392" s="4" t="s">
        <v>3518</v>
      </c>
      <c r="C392" s="4" t="s">
        <v>3522</v>
      </c>
      <c r="D392" s="5" t="s">
        <v>4221</v>
      </c>
      <c r="E392" s="4" t="s">
        <v>3515</v>
      </c>
      <c r="F392" s="4" t="s">
        <v>4230</v>
      </c>
      <c r="G392" s="6"/>
    </row>
    <row r="393" ht="14" customHeight="1" spans="1:7">
      <c r="A393" s="4">
        <v>391</v>
      </c>
      <c r="B393" s="4" t="s">
        <v>3541</v>
      </c>
      <c r="C393" s="4" t="s">
        <v>3545</v>
      </c>
      <c r="D393" s="5" t="s">
        <v>4221</v>
      </c>
      <c r="E393" s="4" t="s">
        <v>3515</v>
      </c>
      <c r="F393" s="4" t="s">
        <v>4230</v>
      </c>
      <c r="G393" s="6"/>
    </row>
    <row r="394" ht="14" customHeight="1" spans="1:7">
      <c r="A394" s="4">
        <v>392</v>
      </c>
      <c r="B394" s="4" t="s">
        <v>3445</v>
      </c>
      <c r="C394" s="4" t="s">
        <v>3449</v>
      </c>
      <c r="D394" s="5" t="s">
        <v>4221</v>
      </c>
      <c r="E394" s="4" t="s">
        <v>3191</v>
      </c>
      <c r="F394" s="4" t="s">
        <v>4230</v>
      </c>
      <c r="G394" s="6"/>
    </row>
    <row r="395" ht="14" customHeight="1" spans="1:7">
      <c r="A395" s="4">
        <v>393</v>
      </c>
      <c r="B395" s="4" t="s">
        <v>3436</v>
      </c>
      <c r="C395" s="4" t="s">
        <v>3439</v>
      </c>
      <c r="D395" s="5" t="s">
        <v>4221</v>
      </c>
      <c r="E395" s="4" t="s">
        <v>3191</v>
      </c>
      <c r="F395" s="4" t="s">
        <v>4230</v>
      </c>
      <c r="G395" s="6"/>
    </row>
    <row r="396" ht="14" customHeight="1" spans="1:7">
      <c r="A396" s="4">
        <v>394</v>
      </c>
      <c r="B396" s="4" t="s">
        <v>3456</v>
      </c>
      <c r="C396" s="4" t="s">
        <v>3459</v>
      </c>
      <c r="D396" s="5" t="s">
        <v>4221</v>
      </c>
      <c r="E396" s="4" t="s">
        <v>3191</v>
      </c>
      <c r="F396" s="4" t="s">
        <v>4230</v>
      </c>
      <c r="G396" s="6"/>
    </row>
    <row r="397" ht="14" customHeight="1" spans="1:7">
      <c r="A397" s="4">
        <v>395</v>
      </c>
      <c r="B397" s="4" t="s">
        <v>3404</v>
      </c>
      <c r="C397" s="4" t="s">
        <v>3408</v>
      </c>
      <c r="D397" s="5" t="s">
        <v>4221</v>
      </c>
      <c r="E397" s="4" t="s">
        <v>3191</v>
      </c>
      <c r="F397" s="4" t="s">
        <v>4230</v>
      </c>
      <c r="G397" s="6"/>
    </row>
    <row r="398" ht="14" customHeight="1" spans="1:7">
      <c r="A398" s="4">
        <v>396</v>
      </c>
      <c r="B398" s="4" t="s">
        <v>3346</v>
      </c>
      <c r="C398" s="4" t="s">
        <v>3350</v>
      </c>
      <c r="D398" s="5" t="s">
        <v>4221</v>
      </c>
      <c r="E398" s="4" t="s">
        <v>3191</v>
      </c>
      <c r="F398" s="4" t="s">
        <v>4230</v>
      </c>
      <c r="G398" s="6"/>
    </row>
    <row r="399" ht="14" customHeight="1" spans="1:7">
      <c r="A399" s="4">
        <v>397</v>
      </c>
      <c r="B399" s="4" t="s">
        <v>3450</v>
      </c>
      <c r="C399" s="4" t="s">
        <v>3454</v>
      </c>
      <c r="D399" s="5" t="s">
        <v>4221</v>
      </c>
      <c r="E399" s="4" t="s">
        <v>3191</v>
      </c>
      <c r="F399" s="4" t="s">
        <v>4230</v>
      </c>
      <c r="G399" s="6"/>
    </row>
  </sheetData>
  <mergeCells count="1">
    <mergeCell ref="A1:G1"/>
  </mergeCells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复审</vt:lpstr>
      <vt:lpstr>面试人选名单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开心果</cp:lastModifiedBy>
  <dcterms:created xsi:type="dcterms:W3CDTF">2020-09-18T09:17:00Z</dcterms:created>
  <cp:lastPrinted>2020-09-18T09:29:00Z</cp:lastPrinted>
  <dcterms:modified xsi:type="dcterms:W3CDTF">2020-09-27T07:37:06Z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